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rtjeKnaap\Documents\"/>
    </mc:Choice>
  </mc:AlternateContent>
  <xr:revisionPtr revIDLastSave="0" documentId="8_{2E42B653-1907-41EE-BB78-02D7B8F9BDA1}" xr6:coauthVersionLast="47" xr6:coauthVersionMax="47" xr10:uidLastSave="{00000000-0000-0000-0000-000000000000}"/>
  <bookViews>
    <workbookView xWindow="-108" yWindow="-108" windowWidth="23256" windowHeight="12576" activeTab="1" xr2:uid="{8647E284-2C3A-423E-99DC-42AF9CCCB844}"/>
  </bookViews>
  <sheets>
    <sheet name="Form to fill in" sheetId="1" r:id="rId1"/>
    <sheet name="Example" sheetId="2" r:id="rId2"/>
  </sheets>
  <definedNames>
    <definedName name="_Ref75092752" localSheetId="1">Example!$A$9</definedName>
    <definedName name="_Ref75092752" localSheetId="0">'Form to fill in'!$A$9</definedName>
    <definedName name="_xlnm.Print_Area" localSheetId="0">'Form to fill in'!$A$1:$H$131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7" i="2" l="1"/>
  <c r="C127" i="1"/>
  <c r="C90" i="1"/>
  <c r="D90" i="1" s="1"/>
  <c r="D91" i="1" s="1"/>
  <c r="C106" i="2"/>
  <c r="C121" i="2"/>
  <c r="C91" i="2"/>
  <c r="C90" i="2" s="1"/>
  <c r="C126" i="2" s="1"/>
  <c r="C52" i="2"/>
  <c r="D90" i="2" l="1"/>
  <c r="C125" i="2"/>
  <c r="C121" i="1" l="1"/>
  <c r="B112" i="2" l="1"/>
  <c r="C105" i="2"/>
  <c r="C124" i="2"/>
  <c r="C102" i="2"/>
  <c r="C123" i="2" s="1"/>
  <c r="C101" i="2"/>
  <c r="B113" i="2" s="1"/>
  <c r="C99" i="2"/>
  <c r="D85" i="2"/>
  <c r="C76" i="2"/>
  <c r="D71" i="2" s="1"/>
  <c r="C65" i="2"/>
  <c r="D60" i="2" s="1"/>
  <c r="C91" i="1"/>
  <c r="C106" i="1"/>
  <c r="C125" i="1" s="1"/>
  <c r="D84" i="2" l="1"/>
  <c r="D86" i="2"/>
  <c r="D87" i="2"/>
  <c r="D88" i="2"/>
  <c r="D89" i="2"/>
  <c r="D72" i="2"/>
  <c r="D75" i="2"/>
  <c r="D73" i="2"/>
  <c r="D74" i="2"/>
  <c r="D70" i="2"/>
  <c r="D59" i="2"/>
  <c r="D61" i="2"/>
  <c r="D62" i="2"/>
  <c r="D63" i="2"/>
  <c r="D64" i="2"/>
  <c r="C107" i="2"/>
  <c r="D106" i="2" s="1"/>
  <c r="C122" i="2"/>
  <c r="D124" i="2" s="1"/>
  <c r="B112" i="1"/>
  <c r="C99" i="1"/>
  <c r="D104" i="2" l="1"/>
  <c r="D103" i="2"/>
  <c r="D91" i="2"/>
  <c r="D105" i="2"/>
  <c r="D107" i="2"/>
  <c r="D100" i="2"/>
  <c r="D101" i="2"/>
  <c r="C108" i="2"/>
  <c r="D102" i="2"/>
  <c r="D76" i="2"/>
  <c r="D65" i="2"/>
  <c r="C105" i="1"/>
  <c r="C104" i="1"/>
  <c r="C124" i="1" s="1"/>
  <c r="C103" i="1"/>
  <c r="C102" i="1"/>
  <c r="C123" i="1" s="1"/>
  <c r="C101" i="1"/>
  <c r="C100" i="1"/>
  <c r="D85" i="1"/>
  <c r="C76" i="1"/>
  <c r="D71" i="1" s="1"/>
  <c r="C52" i="1"/>
  <c r="C65" i="1"/>
  <c r="D59" i="1" s="1"/>
  <c r="D108" i="2" l="1"/>
  <c r="C122" i="1"/>
  <c r="B113" i="1"/>
  <c r="D125" i="1"/>
  <c r="D122" i="1"/>
  <c r="C107" i="1"/>
  <c r="D103" i="1" s="1"/>
  <c r="D87" i="1"/>
  <c r="D88" i="1"/>
  <c r="D86" i="1"/>
  <c r="D84" i="1"/>
  <c r="D89" i="1"/>
  <c r="D73" i="1"/>
  <c r="D75" i="1"/>
  <c r="D72" i="1"/>
  <c r="D70" i="1"/>
  <c r="D74" i="1"/>
  <c r="D64" i="1"/>
  <c r="D63" i="1"/>
  <c r="D62" i="1"/>
  <c r="D61" i="1"/>
  <c r="D60" i="1"/>
  <c r="D124" i="1" l="1"/>
  <c r="D123" i="1"/>
  <c r="D104" i="1"/>
  <c r="D100" i="1"/>
  <c r="D101" i="1"/>
  <c r="C108" i="1"/>
  <c r="D108" i="1" s="1"/>
  <c r="D107" i="1"/>
  <c r="D106" i="1"/>
  <c r="D105" i="1"/>
  <c r="D102" i="1"/>
  <c r="D65" i="1"/>
  <c r="D76" i="1"/>
  <c r="D122" i="2" l="1"/>
  <c r="D125" i="2"/>
  <c r="D123" i="2"/>
</calcChain>
</file>

<file path=xl/sharedStrings.xml><?xml version="1.0" encoding="utf-8"?>
<sst xmlns="http://schemas.openxmlformats.org/spreadsheetml/2006/main" count="391" uniqueCount="133">
  <si>
    <t>R</t>
  </si>
  <si>
    <t>Name</t>
  </si>
  <si>
    <t>Value</t>
  </si>
  <si>
    <t>Explanation</t>
  </si>
  <si>
    <t>Material</t>
  </si>
  <si>
    <t>Shape</t>
  </si>
  <si>
    <t>Colour</t>
  </si>
  <si>
    <t>Transparency</t>
  </si>
  <si>
    <t>Volume (ml)</t>
  </si>
  <si>
    <t>Adhesive sleeve/ label properties</t>
  </si>
  <si>
    <t>Surface area of the sleeve/ label</t>
  </si>
  <si>
    <t>Thickness</t>
  </si>
  <si>
    <t>Other properties</t>
  </si>
  <si>
    <t>Application</t>
  </si>
  <si>
    <t>Supplier</t>
  </si>
  <si>
    <t>Supplier reference</t>
  </si>
  <si>
    <t>Brand</t>
  </si>
  <si>
    <t>Additional information</t>
  </si>
  <si>
    <t>Letter</t>
  </si>
  <si>
    <t>A</t>
  </si>
  <si>
    <t>H</t>
  </si>
  <si>
    <t>Losses</t>
  </si>
  <si>
    <t>F</t>
  </si>
  <si>
    <t>Total</t>
  </si>
  <si>
    <t>Quantification of the Flakes type after shredding</t>
  </si>
  <si>
    <t>I</t>
  </si>
  <si>
    <t>J</t>
  </si>
  <si>
    <t>Container flakes</t>
  </si>
  <si>
    <t>K</t>
  </si>
  <si>
    <t>L</t>
  </si>
  <si>
    <t>Quantification of the losses Flakes type after shredding</t>
  </si>
  <si>
    <t>M</t>
  </si>
  <si>
    <t>N</t>
  </si>
  <si>
    <t>O</t>
  </si>
  <si>
    <t>P</t>
  </si>
  <si>
    <t>Fines</t>
  </si>
  <si>
    <t>B</t>
  </si>
  <si>
    <t>C</t>
  </si>
  <si>
    <t>Label flakes</t>
  </si>
  <si>
    <t>D</t>
  </si>
  <si>
    <t>Container and label flakes</t>
  </si>
  <si>
    <t>E</t>
  </si>
  <si>
    <t>G</t>
  </si>
  <si>
    <t>Shredding losses</t>
  </si>
  <si>
    <t>X</t>
  </si>
  <si>
    <t xml:space="preserve">Step 1.	Container properties: </t>
  </si>
  <si>
    <t>Table 1 Overview properties of sample X-XXX.</t>
  </si>
  <si>
    <t>Sample number (i.e. X-XXX)</t>
  </si>
  <si>
    <t>Add a picture of the container with the label and a picture of the side were the adhesive was applied</t>
  </si>
  <si>
    <t>Container properties (bottle/ tray/ film)</t>
  </si>
  <si>
    <t>Unit weight (g)</t>
  </si>
  <si>
    <t>X ± 0.5 g</t>
  </si>
  <si>
    <t>PP/PE, etc</t>
  </si>
  <si>
    <t>Labels () x () ± mm</t>
  </si>
  <si>
    <t>(length) x (height) mm</t>
  </si>
  <si>
    <t xml:space="preserve">i.e. Opaque </t>
  </si>
  <si>
    <t>X ± 0.01 mm</t>
  </si>
  <si>
    <t>Pattern of how the adhesive is applied</t>
  </si>
  <si>
    <t>i.e. Uniform, square lines, diagonal lines</t>
  </si>
  <si>
    <t xml:space="preserve">Step 2.	Cut the label from the container: </t>
  </si>
  <si>
    <t>Picture</t>
  </si>
  <si>
    <t xml:space="preserve">Picture </t>
  </si>
  <si>
    <t>Shredded sample</t>
  </si>
  <si>
    <t>Container+label flakes</t>
  </si>
  <si>
    <t>Container with glue flakes</t>
  </si>
  <si>
    <t>Clooged flakes flakes (flakes that are stuck together)</t>
  </si>
  <si>
    <t>Q</t>
  </si>
  <si>
    <t>S</t>
  </si>
  <si>
    <t>T</t>
  </si>
  <si>
    <t>Weight (%)</t>
  </si>
  <si>
    <t>Step 6. Drying process</t>
  </si>
  <si>
    <t>Flakes separation and quantification of the dry sample</t>
  </si>
  <si>
    <t>Dried sample</t>
  </si>
  <si>
    <t>Comments</t>
  </si>
  <si>
    <t>Clogged flakes (flakes that are stuck together)</t>
  </si>
  <si>
    <t>Y</t>
  </si>
  <si>
    <t>U</t>
  </si>
  <si>
    <t>V</t>
  </si>
  <si>
    <t>Step 8. Flakes separation and quantification of the final sample (mass balance closure):</t>
  </si>
  <si>
    <t>Cut panels (Step 1)</t>
  </si>
  <si>
    <t>Clogged flakes (flakes that are paste together)</t>
  </si>
  <si>
    <t>Container flakes with glue</t>
  </si>
  <si>
    <t>Other losses (i.e. losses during the shredding process, reproducibility in weighing)</t>
  </si>
  <si>
    <t>Flake separation and quantification of the final sample</t>
  </si>
  <si>
    <t>Weight (g ± 0.5)</t>
  </si>
  <si>
    <t>Flake separation and quantification of the container flakes sample</t>
  </si>
  <si>
    <t>Total container at start</t>
  </si>
  <si>
    <t>Z</t>
  </si>
  <si>
    <t>W</t>
  </si>
  <si>
    <t>W = U + L</t>
  </si>
  <si>
    <t>A = B + C + D + E + F + G + N + X</t>
  </si>
  <si>
    <t xml:space="preserve">Y = B + C + D + E + U + V </t>
  </si>
  <si>
    <t>F= O + P + Q + R + S + T</t>
  </si>
  <si>
    <t>H= I + J + K + L + M + N</t>
  </si>
  <si>
    <t>nr. Panels</t>
  </si>
  <si>
    <t>Before  Shredding</t>
  </si>
  <si>
    <t>After Shredding</t>
  </si>
  <si>
    <t xml:space="preserve"> </t>
  </si>
  <si>
    <t>G = T + V</t>
  </si>
  <si>
    <t>Efficiencies</t>
  </si>
  <si>
    <t>Shredding</t>
  </si>
  <si>
    <t>Washing</t>
  </si>
  <si>
    <t>Percentage</t>
  </si>
  <si>
    <r>
      <t>Step 3.</t>
    </r>
    <r>
      <rPr>
        <b/>
        <sz val="14"/>
        <color theme="0"/>
        <rFont val="Times New Roman"/>
        <family val="1"/>
      </rPr>
      <t xml:space="preserve">  </t>
    </r>
    <r>
      <rPr>
        <b/>
        <sz val="14"/>
        <color theme="0"/>
        <rFont val="Roboto Condensed"/>
      </rPr>
      <t xml:space="preserve">Shredding process: </t>
    </r>
  </si>
  <si>
    <r>
      <t>Step 9.</t>
    </r>
    <r>
      <rPr>
        <b/>
        <sz val="14"/>
        <color theme="0"/>
        <rFont val="Times New Roman"/>
        <family val="1"/>
      </rPr>
      <t xml:space="preserve"> </t>
    </r>
    <r>
      <rPr>
        <b/>
        <sz val="14"/>
        <color theme="0"/>
        <rFont val="Roboto Condensed"/>
      </rPr>
      <t>Container flakes quantification</t>
    </r>
  </si>
  <si>
    <r>
      <t>Step 4.</t>
    </r>
    <r>
      <rPr>
        <b/>
        <sz val="16"/>
        <color theme="0"/>
        <rFont val="Times New Roman"/>
        <family val="1"/>
      </rPr>
      <t xml:space="preserve">   </t>
    </r>
    <r>
      <rPr>
        <b/>
        <sz val="16"/>
        <color theme="0"/>
        <rFont val="Roboto Condensed"/>
      </rPr>
      <t>Flake separation and quantification of the shredding process (Effect of the shredding process):</t>
    </r>
  </si>
  <si>
    <r>
      <rPr>
        <b/>
        <sz val="16"/>
        <color rgb="FFFF0000"/>
        <rFont val="Calibri"/>
        <family val="2"/>
        <scheme val="minor"/>
      </rPr>
      <t xml:space="preserve">Threshold: </t>
    </r>
    <r>
      <rPr>
        <b/>
        <sz val="16"/>
        <color theme="1"/>
        <rFont val="Calibri"/>
        <family val="2"/>
        <scheme val="minor"/>
      </rPr>
      <t xml:space="preserve">If the percentage of </t>
    </r>
    <r>
      <rPr>
        <b/>
        <sz val="16"/>
        <color theme="5"/>
        <rFont val="Calibri"/>
        <family val="2"/>
        <scheme val="minor"/>
      </rPr>
      <t>C is &gt; 90 %</t>
    </r>
    <r>
      <rPr>
        <b/>
        <sz val="16"/>
        <color theme="1"/>
        <rFont val="Calibri"/>
        <family val="2"/>
        <scheme val="minor"/>
      </rPr>
      <t xml:space="preserve"> the adhesive is releasable.</t>
    </r>
  </si>
  <si>
    <t>pP/PE, etc</t>
  </si>
  <si>
    <t>Other losses</t>
  </si>
  <si>
    <t>a</t>
  </si>
  <si>
    <t>Other losses after washing</t>
  </si>
  <si>
    <t>Z = A – P – D - Q - R</t>
  </si>
  <si>
    <r>
      <t>Eff</t>
    </r>
    <r>
      <rPr>
        <sz val="8"/>
        <color theme="1"/>
        <rFont val="Calibri"/>
        <family val="2"/>
        <scheme val="minor"/>
      </rPr>
      <t>Shred</t>
    </r>
    <r>
      <rPr>
        <sz val="11"/>
        <color theme="1"/>
        <rFont val="Calibri"/>
        <family val="2"/>
        <scheme val="minor"/>
      </rPr>
      <t xml:space="preserve"> =  K / Z</t>
    </r>
  </si>
  <si>
    <r>
      <t>Eff</t>
    </r>
    <r>
      <rPr>
        <sz val="8"/>
        <color theme="1"/>
        <rFont val="Calibri"/>
        <family val="2"/>
        <scheme val="minor"/>
      </rPr>
      <t>Washing</t>
    </r>
    <r>
      <rPr>
        <sz val="11"/>
        <color theme="1"/>
        <rFont val="Calibri"/>
        <family val="2"/>
        <scheme val="minor"/>
      </rPr>
      <t xml:space="preserve"> = (C - K) / (L + I + M)</t>
    </r>
  </si>
  <si>
    <t>Clogged flakes flakes (flakes that are stuck together)</t>
  </si>
  <si>
    <r>
      <rPr>
        <sz val="11"/>
        <color rgb="FFFF0000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= I + J + K + L + M + N</t>
    </r>
  </si>
  <si>
    <r>
      <rPr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= O + P + Q + R + S + T</t>
    </r>
  </si>
  <si>
    <r>
      <rPr>
        <sz val="11"/>
        <color rgb="FFFF0000"/>
        <rFont val="Calibri"/>
        <family val="2"/>
        <scheme val="minor"/>
      </rPr>
      <t xml:space="preserve">Y </t>
    </r>
    <r>
      <rPr>
        <sz val="11"/>
        <color theme="1"/>
        <rFont val="Calibri"/>
        <family val="2"/>
        <scheme val="minor"/>
      </rPr>
      <t xml:space="preserve">= B + C + D + E + U + V </t>
    </r>
  </si>
  <si>
    <r>
      <t xml:space="preserve">Table 5 . Flakes separation and quantification of the final sample. Letter </t>
    </r>
    <r>
      <rPr>
        <b/>
        <sz val="14"/>
        <color rgb="FFFF0000"/>
        <rFont val="Calibri"/>
        <family val="2"/>
        <scheme val="minor"/>
      </rPr>
      <t>A</t>
    </r>
    <r>
      <rPr>
        <b/>
        <sz val="14"/>
        <color theme="4"/>
        <rFont val="Calibri"/>
        <family val="2"/>
        <scheme val="minor"/>
      </rPr>
      <t>.</t>
    </r>
  </si>
  <si>
    <r>
      <t xml:space="preserve">Table 4. Flake quantification of the dried sample (mass balance closure). Letter </t>
    </r>
    <r>
      <rPr>
        <b/>
        <sz val="14"/>
        <color rgb="FFFF0000"/>
        <rFont val="Calibri"/>
        <family val="2"/>
        <scheme val="minor"/>
      </rPr>
      <t>Y</t>
    </r>
    <r>
      <rPr>
        <b/>
        <sz val="14"/>
        <color theme="4"/>
        <rFont val="Calibri"/>
        <family val="2"/>
        <scheme val="minor"/>
      </rPr>
      <t>.</t>
    </r>
  </si>
  <si>
    <r>
      <t xml:space="preserve">Table 3. Flake quantification of the losses (Letter </t>
    </r>
    <r>
      <rPr>
        <b/>
        <sz val="14"/>
        <color rgb="FFFF0000"/>
        <rFont val="Calibri"/>
        <family val="2"/>
        <scheme val="minor"/>
      </rPr>
      <t>F</t>
    </r>
    <r>
      <rPr>
        <b/>
        <sz val="14"/>
        <color theme="4"/>
        <rFont val="Calibri"/>
        <family val="2"/>
        <scheme val="minor"/>
      </rPr>
      <t xml:space="preserve">). </t>
    </r>
  </si>
  <si>
    <r>
      <t xml:space="preserve">Table 2. Flake quantification of the shredded sample (mass balance closure).  (Letter </t>
    </r>
    <r>
      <rPr>
        <b/>
        <sz val="14"/>
        <color rgb="FFFF0000"/>
        <rFont val="Calibri"/>
        <family val="2"/>
        <scheme val="minor"/>
      </rPr>
      <t>H</t>
    </r>
    <r>
      <rPr>
        <b/>
        <sz val="14"/>
        <color theme="4"/>
        <rFont val="Calibri"/>
        <family val="2"/>
        <scheme val="minor"/>
      </rPr>
      <t xml:space="preserve">).  </t>
    </r>
  </si>
  <si>
    <r>
      <t xml:space="preserve">Table 3. Flake quantification of the losses. (Letter </t>
    </r>
    <r>
      <rPr>
        <b/>
        <sz val="14"/>
        <color rgb="FFFF0000"/>
        <rFont val="Calibri"/>
        <family val="2"/>
        <scheme val="minor"/>
      </rPr>
      <t>F</t>
    </r>
    <r>
      <rPr>
        <b/>
        <sz val="14"/>
        <color theme="4"/>
        <rFont val="Calibri"/>
        <family val="2"/>
        <scheme val="minor"/>
      </rPr>
      <t xml:space="preserve">). </t>
    </r>
  </si>
  <si>
    <r>
      <t xml:space="preserve">Total (must be equal to the grams of the cut panels sample, letter </t>
    </r>
    <r>
      <rPr>
        <b/>
        <sz val="11"/>
        <color rgb="FFFF0000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)</t>
    </r>
  </si>
  <si>
    <r>
      <t xml:space="preserve">Table 6. Total Container flakes mass balance. Letter </t>
    </r>
    <r>
      <rPr>
        <b/>
        <sz val="14"/>
        <color rgb="FFFF0000"/>
        <rFont val="Calibri"/>
        <family val="2"/>
        <scheme val="minor"/>
      </rPr>
      <t>Z</t>
    </r>
    <r>
      <rPr>
        <b/>
        <sz val="14"/>
        <color theme="4"/>
        <rFont val="Calibri"/>
        <family val="2"/>
        <scheme val="minor"/>
      </rPr>
      <t>.</t>
    </r>
  </si>
  <si>
    <r>
      <t xml:space="preserve">Total (must be equal to the grams of the dried sample, letter </t>
    </r>
    <r>
      <rPr>
        <b/>
        <sz val="11"/>
        <color rgb="FFFF0000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)</t>
    </r>
  </si>
  <si>
    <r>
      <t xml:space="preserve">Total (must be equal to the grams of the shredded sample losses, letter </t>
    </r>
    <r>
      <rPr>
        <b/>
        <sz val="11"/>
        <color rgb="FFFF0000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>)</t>
    </r>
  </si>
  <si>
    <t>Cut panels</t>
  </si>
  <si>
    <r>
      <t xml:space="preserve">Total (must be equal to the grams  of the shredded sample, letter </t>
    </r>
    <r>
      <rPr>
        <b/>
        <sz val="11"/>
        <color rgb="FFFF0000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)</t>
    </r>
  </si>
  <si>
    <r>
      <t xml:space="preserve">Total (must be equal to the grams of the shredded sample, letter </t>
    </r>
    <r>
      <rPr>
        <b/>
        <sz val="11"/>
        <color rgb="FFFF0000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>)</t>
    </r>
  </si>
  <si>
    <r>
      <t>Total (must be equal to the grams of the cut container sample at start, letter</t>
    </r>
    <r>
      <rPr>
        <b/>
        <sz val="11"/>
        <color rgb="FFFF0000"/>
        <rFont val="Calibri"/>
        <family val="2"/>
        <scheme val="minor"/>
      </rPr>
      <t xml:space="preserve"> Z</t>
    </r>
    <r>
      <rPr>
        <b/>
        <sz val="11"/>
        <color theme="1"/>
        <rFont val="Calibri"/>
        <family val="2"/>
        <scheme val="minor"/>
      </rPr>
      <t>)</t>
    </r>
  </si>
  <si>
    <t xml:space="preserve">Z = C + W + E + G + a  </t>
  </si>
  <si>
    <t>Developed by NTCP
Powered by KIDV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</si>
</sst>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00"/>
    <numFmt numFmtId="167" formatCode="_-* #,##0.000\ _€_-;\-* #,##0.000\ _€_-;_-* &quot;-&quot;?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647A"/>
      <name val="Roboto Condensed"/>
    </font>
    <font>
      <b/>
      <sz val="14"/>
      <name val="Roboto Condensed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647A"/>
      <name val="Roboto Condensed"/>
    </font>
    <font>
      <b/>
      <sz val="14"/>
      <color theme="0"/>
      <name val="Roboto Condensed"/>
    </font>
    <font>
      <b/>
      <sz val="14"/>
      <color theme="0"/>
      <name val="Times New Roman"/>
      <family val="1"/>
    </font>
    <font>
      <b/>
      <sz val="12"/>
      <color theme="4"/>
      <name val="Roboto Condensed"/>
    </font>
    <font>
      <b/>
      <sz val="14"/>
      <color theme="4"/>
      <name val="Calibri"/>
      <family val="2"/>
      <scheme val="minor"/>
    </font>
    <font>
      <b/>
      <sz val="16"/>
      <color theme="0"/>
      <name val="Roboto Condensed"/>
    </font>
    <font>
      <b/>
      <sz val="16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647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BFBFBF"/>
      </right>
      <top style="medium">
        <color rgb="FFBFBFBF"/>
      </top>
      <bottom style="thick">
        <color indexed="64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 style="thick">
        <color indexed="64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 style="medium">
        <color rgb="FFBFBFBF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BFBFBF"/>
      </left>
      <right/>
      <top style="medium">
        <color rgb="FFBFBFBF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 style="thick">
        <color indexed="64"/>
      </top>
      <bottom/>
      <diagonal/>
    </border>
    <border>
      <left style="medium">
        <color rgb="FFBFBFBF"/>
      </left>
      <right style="medium">
        <color rgb="FFBFBFBF"/>
      </right>
      <top style="thick">
        <color indexed="64"/>
      </top>
      <bottom style="thick">
        <color theme="0" tint="-0.14999847407452621"/>
      </bottom>
      <diagonal/>
    </border>
    <border>
      <left/>
      <right style="medium">
        <color rgb="FFBFBFBF"/>
      </right>
      <top style="thick">
        <color indexed="64"/>
      </top>
      <bottom style="thick">
        <color theme="0" tint="-0.14999847407452621"/>
      </bottom>
      <diagonal/>
    </border>
    <border>
      <left style="thick">
        <color theme="0" tint="-0.14999847407452621"/>
      </left>
      <right/>
      <top style="thick">
        <color theme="0" tint="-0.14999847407452621"/>
      </top>
      <bottom style="thick">
        <color theme="0" tint="-0.14999847407452621"/>
      </bottom>
      <diagonal/>
    </border>
    <border>
      <left/>
      <right/>
      <top style="thick">
        <color theme="0" tint="-0.14999847407452621"/>
      </top>
      <bottom/>
      <diagonal/>
    </border>
    <border>
      <left/>
      <right/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 style="medium">
        <color indexed="64"/>
      </left>
      <right style="medium">
        <color rgb="FFBFBFBF"/>
      </right>
      <top style="medium">
        <color indexed="64"/>
      </top>
      <bottom/>
      <diagonal/>
    </border>
    <border>
      <left style="medium">
        <color rgb="FFBFBFBF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BFBFBF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BFBFBF"/>
      </bottom>
      <diagonal/>
    </border>
    <border>
      <left/>
      <right style="medium">
        <color indexed="64"/>
      </right>
      <top/>
      <bottom style="medium">
        <color rgb="FFBFBFBF"/>
      </bottom>
      <diagonal/>
    </border>
    <border>
      <left style="medium">
        <color indexed="64"/>
      </left>
      <right/>
      <top style="medium">
        <color rgb="FFBFBFBF"/>
      </top>
      <bottom style="medium">
        <color rgb="FFBFBFBF"/>
      </bottom>
      <diagonal/>
    </border>
    <border>
      <left/>
      <right style="medium">
        <color indexed="64"/>
      </right>
      <top style="medium">
        <color rgb="FFBFBFBF"/>
      </top>
      <bottom style="medium">
        <color rgb="FFBFBFBF"/>
      </bottom>
      <diagonal/>
    </border>
    <border>
      <left style="medium">
        <color indexed="64"/>
      </left>
      <right/>
      <top style="medium">
        <color rgb="FFBFBFBF"/>
      </top>
      <bottom style="thick">
        <color indexed="64"/>
      </bottom>
      <diagonal/>
    </border>
    <border>
      <left/>
      <right style="medium">
        <color indexed="64"/>
      </right>
      <top style="medium">
        <color rgb="FFBFBFBF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rgb="FFBFBFBF"/>
      </top>
      <bottom/>
      <diagonal/>
    </border>
    <border>
      <left/>
      <right style="medium">
        <color indexed="64"/>
      </right>
      <top style="medium">
        <color rgb="FFBFBFBF"/>
      </top>
      <bottom/>
      <diagonal/>
    </border>
    <border>
      <left style="medium">
        <color indexed="64"/>
      </left>
      <right/>
      <top style="thick">
        <color indexed="64"/>
      </top>
      <bottom style="thick">
        <color theme="0" tint="-0.1499984740745262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theme="0" tint="-0.14999847407452621"/>
      </top>
      <bottom style="thick">
        <color theme="0" tint="-0.14999847407452621"/>
      </bottom>
      <diagonal/>
    </border>
    <border>
      <left style="medium">
        <color indexed="64"/>
      </left>
      <right/>
      <top style="thick">
        <color theme="0" tint="-0.14999847407452621"/>
      </top>
      <bottom style="thick">
        <color theme="0" tint="-0.14999847407452621"/>
      </bottom>
      <diagonal/>
    </border>
    <border>
      <left style="medium">
        <color indexed="64"/>
      </left>
      <right/>
      <top style="thick">
        <color theme="0" tint="-0.14999847407452621"/>
      </top>
      <bottom/>
      <diagonal/>
    </border>
    <border>
      <left style="medium">
        <color indexed="64"/>
      </left>
      <right/>
      <top style="thick">
        <color theme="0" tint="-0.14999847407452621"/>
      </top>
      <bottom style="medium">
        <color indexed="64"/>
      </bottom>
      <diagonal/>
    </border>
    <border>
      <left/>
      <right/>
      <top style="thick">
        <color theme="0" tint="-0.14999847407452621"/>
      </top>
      <bottom style="medium">
        <color indexed="64"/>
      </bottom>
      <diagonal/>
    </border>
    <border>
      <left style="thick">
        <color theme="0" tint="-0.14999847407452621"/>
      </left>
      <right/>
      <top style="thick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ck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BFBFBF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10">
    <xf numFmtId="0" fontId="0" fillId="0" borderId="0" xfId="0"/>
    <xf numFmtId="9" fontId="0" fillId="0" borderId="0" xfId="1" applyFont="1"/>
    <xf numFmtId="0" fontId="3" fillId="0" borderId="0" xfId="3" applyFont="1" applyFill="1"/>
    <xf numFmtId="0" fontId="0" fillId="0" borderId="0" xfId="0" applyFill="1"/>
    <xf numFmtId="0" fontId="3" fillId="0" borderId="4" xfId="0" applyFont="1" applyBorder="1"/>
    <xf numFmtId="0" fontId="0" fillId="0" borderId="22" xfId="0" applyBorder="1"/>
    <xf numFmtId="0" fontId="0" fillId="0" borderId="8" xfId="0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15" xfId="0" applyBorder="1"/>
    <xf numFmtId="0" fontId="0" fillId="0" borderId="9" xfId="0" applyBorder="1"/>
    <xf numFmtId="0" fontId="3" fillId="0" borderId="6" xfId="0" applyFont="1" applyBorder="1"/>
    <xf numFmtId="0" fontId="3" fillId="0" borderId="27" xfId="0" applyFont="1" applyBorder="1"/>
    <xf numFmtId="0" fontId="0" fillId="0" borderId="25" xfId="0" applyBorder="1"/>
    <xf numFmtId="0" fontId="9" fillId="0" borderId="4" xfId="0" applyFont="1" applyBorder="1"/>
    <xf numFmtId="0" fontId="0" fillId="0" borderId="27" xfId="0" applyBorder="1"/>
    <xf numFmtId="0" fontId="0" fillId="0" borderId="22" xfId="0" applyFill="1" applyBorder="1"/>
    <xf numFmtId="0" fontId="0" fillId="0" borderId="23" xfId="0" applyBorder="1"/>
    <xf numFmtId="0" fontId="3" fillId="0" borderId="25" xfId="0" applyFont="1" applyBorder="1"/>
    <xf numFmtId="0" fontId="9" fillId="0" borderId="4" xfId="0" applyFont="1" applyFill="1" applyBorder="1"/>
    <xf numFmtId="0" fontId="3" fillId="0" borderId="22" xfId="0" applyFont="1" applyFill="1" applyBorder="1"/>
    <xf numFmtId="0" fontId="3" fillId="0" borderId="4" xfId="0" applyFont="1" applyFill="1" applyBorder="1"/>
    <xf numFmtId="0" fontId="0" fillId="0" borderId="27" xfId="0" applyFill="1" applyBorder="1"/>
    <xf numFmtId="0" fontId="0" fillId="4" borderId="0" xfId="0" applyFill="1"/>
    <xf numFmtId="0" fontId="0" fillId="0" borderId="22" xfId="0" applyFont="1" applyBorder="1"/>
    <xf numFmtId="9" fontId="0" fillId="0" borderId="0" xfId="1" applyFont="1" applyBorder="1"/>
    <xf numFmtId="9" fontId="0" fillId="0" borderId="8" xfId="1" applyFont="1" applyBorder="1"/>
    <xf numFmtId="0" fontId="0" fillId="0" borderId="25" xfId="0" applyFont="1" applyBorder="1"/>
    <xf numFmtId="9" fontId="0" fillId="0" borderId="15" xfId="1" applyFont="1" applyBorder="1"/>
    <xf numFmtId="9" fontId="0" fillId="0" borderId="9" xfId="1" applyFont="1" applyBorder="1"/>
    <xf numFmtId="0" fontId="2" fillId="4" borderId="0" xfId="2" applyFill="1"/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 indent="1"/>
    </xf>
    <xf numFmtId="0" fontId="6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14" fillId="4" borderId="31" xfId="0" applyFont="1" applyFill="1" applyBorder="1" applyAlignment="1">
      <alignment horizontal="justify" vertical="center" wrapText="1"/>
    </xf>
    <xf numFmtId="0" fontId="14" fillId="5" borderId="15" xfId="0" applyFont="1" applyFill="1" applyBorder="1" applyAlignment="1">
      <alignment vertical="center" wrapText="1"/>
    </xf>
    <xf numFmtId="0" fontId="14" fillId="5" borderId="25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5" fillId="6" borderId="0" xfId="0" applyFont="1" applyFill="1"/>
    <xf numFmtId="0" fontId="4" fillId="6" borderId="0" xfId="2" applyFont="1" applyFill="1"/>
    <xf numFmtId="0" fontId="15" fillId="6" borderId="0" xfId="2" applyFont="1" applyFill="1"/>
    <xf numFmtId="0" fontId="0" fillId="6" borderId="0" xfId="0" applyFill="1"/>
    <xf numFmtId="0" fontId="15" fillId="6" borderId="0" xfId="0" applyFont="1" applyFill="1" applyAlignment="1">
      <alignment horizontal="justify" vertical="center"/>
    </xf>
    <xf numFmtId="0" fontId="4" fillId="6" borderId="0" xfId="0" applyFont="1" applyFill="1"/>
    <xf numFmtId="2" fontId="4" fillId="6" borderId="0" xfId="0" applyNumberFormat="1" applyFont="1" applyFill="1"/>
    <xf numFmtId="0" fontId="0" fillId="4" borderId="0" xfId="0" applyFill="1" applyBorder="1"/>
    <xf numFmtId="0" fontId="3" fillId="4" borderId="0" xfId="0" applyFont="1" applyFill="1" applyBorder="1"/>
    <xf numFmtId="164" fontId="0" fillId="4" borderId="0" xfId="0" applyNumberFormat="1" applyFont="1" applyFill="1" applyBorder="1"/>
    <xf numFmtId="2" fontId="0" fillId="4" borderId="0" xfId="0" applyNumberFormat="1" applyFill="1"/>
    <xf numFmtId="164" fontId="3" fillId="4" borderId="0" xfId="0" applyNumberFormat="1" applyFont="1" applyFill="1"/>
    <xf numFmtId="165" fontId="0" fillId="4" borderId="0" xfId="1" applyNumberFormat="1" applyFont="1" applyFill="1"/>
    <xf numFmtId="165" fontId="4" fillId="6" borderId="0" xfId="1" applyNumberFormat="1" applyFont="1" applyFill="1"/>
    <xf numFmtId="0" fontId="11" fillId="4" borderId="0" xfId="0" applyFont="1" applyFill="1" applyAlignment="1">
      <alignment horizontal="justify" vertical="center"/>
    </xf>
    <xf numFmtId="0" fontId="0" fillId="4" borderId="0" xfId="0" applyFill="1" applyAlignment="1">
      <alignment horizontal="left"/>
    </xf>
    <xf numFmtId="0" fontId="3" fillId="4" borderId="0" xfId="0" applyFont="1" applyFill="1"/>
    <xf numFmtId="0" fontId="0" fillId="4" borderId="0" xfId="0" applyFont="1" applyFill="1"/>
    <xf numFmtId="164" fontId="0" fillId="4" borderId="0" xfId="0" applyNumberFormat="1" applyFill="1"/>
    <xf numFmtId="2" fontId="3" fillId="4" borderId="0" xfId="0" applyNumberFormat="1" applyFont="1" applyFill="1"/>
    <xf numFmtId="166" fontId="0" fillId="4" borderId="0" xfId="0" applyNumberFormat="1" applyFill="1"/>
    <xf numFmtId="9" fontId="0" fillId="4" borderId="0" xfId="1" applyFont="1" applyFill="1"/>
    <xf numFmtId="2" fontId="0" fillId="4" borderId="0" xfId="1" applyNumberFormat="1" applyFont="1" applyFill="1"/>
    <xf numFmtId="0" fontId="11" fillId="4" borderId="0" xfId="0" applyFont="1" applyFill="1"/>
    <xf numFmtId="0" fontId="3" fillId="4" borderId="0" xfId="3" applyFont="1" applyFill="1"/>
    <xf numFmtId="164" fontId="0" fillId="4" borderId="0" xfId="0" applyNumberFormat="1" applyFill="1" applyBorder="1"/>
    <xf numFmtId="165" fontId="0" fillId="4" borderId="0" xfId="0" applyNumberFormat="1" applyFill="1" applyBorder="1"/>
    <xf numFmtId="0" fontId="3" fillId="6" borderId="0" xfId="0" applyFont="1" applyFill="1" applyAlignment="1">
      <alignment horizontal="left"/>
    </xf>
    <xf numFmtId="0" fontId="17" fillId="4" borderId="0" xfId="0" applyFont="1" applyFill="1" applyAlignment="1">
      <alignment horizontal="justify" vertical="center"/>
    </xf>
    <xf numFmtId="165" fontId="0" fillId="4" borderId="0" xfId="1" applyNumberFormat="1" applyFont="1" applyFill="1" applyBorder="1"/>
    <xf numFmtId="0" fontId="3" fillId="4" borderId="0" xfId="0" applyFont="1" applyFill="1" applyAlignment="1">
      <alignment horizontal="left"/>
    </xf>
    <xf numFmtId="167" fontId="0" fillId="4" borderId="0" xfId="0" applyNumberFormat="1" applyFill="1"/>
    <xf numFmtId="164" fontId="0" fillId="0" borderId="15" xfId="0" applyNumberFormat="1" applyFont="1" applyBorder="1" applyAlignment="1">
      <alignment horizontal="left"/>
    </xf>
    <xf numFmtId="2" fontId="0" fillId="4" borderId="0" xfId="0" applyNumberFormat="1" applyFill="1" applyAlignment="1">
      <alignment horizontal="left"/>
    </xf>
    <xf numFmtId="165" fontId="0" fillId="0" borderId="0" xfId="1" applyNumberFormat="1" applyFont="1" applyBorder="1" applyAlignment="1">
      <alignment horizontal="left"/>
    </xf>
    <xf numFmtId="165" fontId="0" fillId="0" borderId="5" xfId="1" applyNumberFormat="1" applyFont="1" applyBorder="1" applyAlignment="1">
      <alignment horizontal="left"/>
    </xf>
    <xf numFmtId="165" fontId="0" fillId="0" borderId="15" xfId="1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15" xfId="1" applyNumberFormat="1" applyFont="1" applyFill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3" fillId="7" borderId="19" xfId="0" applyFont="1" applyFill="1" applyBorder="1"/>
    <xf numFmtId="0" fontId="3" fillId="7" borderId="26" xfId="0" applyFont="1" applyFill="1" applyBorder="1"/>
    <xf numFmtId="2" fontId="3" fillId="7" borderId="20" xfId="0" applyNumberFormat="1" applyFont="1" applyFill="1" applyBorder="1"/>
    <xf numFmtId="0" fontId="3" fillId="7" borderId="20" xfId="0" applyFont="1" applyFill="1" applyBorder="1"/>
    <xf numFmtId="0" fontId="3" fillId="7" borderId="21" xfId="0" applyFont="1" applyFill="1" applyBorder="1"/>
    <xf numFmtId="0" fontId="3" fillId="7" borderId="19" xfId="3" applyFont="1" applyFill="1" applyBorder="1"/>
    <xf numFmtId="0" fontId="3" fillId="7" borderId="21" xfId="3" applyFont="1" applyFill="1" applyBorder="1"/>
    <xf numFmtId="164" fontId="0" fillId="8" borderId="0" xfId="0" applyNumberFormat="1" applyFont="1" applyFill="1" applyBorder="1" applyAlignment="1">
      <alignment horizontal="left"/>
    </xf>
    <xf numFmtId="164" fontId="0" fillId="8" borderId="5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left"/>
    </xf>
    <xf numFmtId="164" fontId="0" fillId="8" borderId="5" xfId="0" applyNumberFormat="1" applyFill="1" applyBorder="1" applyAlignment="1">
      <alignment horizontal="left"/>
    </xf>
    <xf numFmtId="0" fontId="18" fillId="4" borderId="0" xfId="0" applyFont="1" applyFill="1" applyAlignment="1">
      <alignment horizontal="left"/>
    </xf>
    <xf numFmtId="0" fontId="19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/>
    </xf>
    <xf numFmtId="0" fontId="18" fillId="4" borderId="0" xfId="0" applyFont="1" applyFill="1" applyAlignment="1">
      <alignment horizontal="justify" vertical="center"/>
    </xf>
    <xf numFmtId="0" fontId="18" fillId="4" borderId="0" xfId="0" applyFont="1" applyFill="1"/>
    <xf numFmtId="0" fontId="21" fillId="4" borderId="0" xfId="0" applyFont="1" applyFill="1"/>
    <xf numFmtId="9" fontId="8" fillId="0" borderId="0" xfId="1" applyFont="1"/>
    <xf numFmtId="0" fontId="10" fillId="8" borderId="1" xfId="0" applyFont="1" applyFill="1" applyBorder="1" applyAlignment="1">
      <alignment horizontal="justify" vertical="center" wrapText="1"/>
    </xf>
    <xf numFmtId="0" fontId="7" fillId="8" borderId="1" xfId="0" applyFont="1" applyFill="1" applyBorder="1" applyAlignment="1">
      <alignment vertical="top" wrapText="1"/>
    </xf>
    <xf numFmtId="0" fontId="10" fillId="8" borderId="12" xfId="0" applyFont="1" applyFill="1" applyBorder="1" applyAlignment="1">
      <alignment horizontal="justify" vertical="center" wrapText="1"/>
    </xf>
    <xf numFmtId="0" fontId="10" fillId="8" borderId="29" xfId="0" applyFont="1" applyFill="1" applyBorder="1" applyAlignment="1">
      <alignment horizontal="justify" vertical="center" wrapText="1"/>
    </xf>
    <xf numFmtId="0" fontId="10" fillId="8" borderId="36" xfId="0" applyFont="1" applyFill="1" applyBorder="1" applyAlignment="1">
      <alignment horizontal="justify" vertical="center" wrapText="1"/>
    </xf>
    <xf numFmtId="164" fontId="0" fillId="8" borderId="15" xfId="0" applyNumberFormat="1" applyFont="1" applyFill="1" applyBorder="1" applyAlignment="1">
      <alignment horizontal="left"/>
    </xf>
    <xf numFmtId="0" fontId="0" fillId="8" borderId="8" xfId="0" applyFill="1" applyBorder="1"/>
    <xf numFmtId="0" fontId="0" fillId="8" borderId="24" xfId="0" applyFill="1" applyBorder="1"/>
    <xf numFmtId="0" fontId="0" fillId="8" borderId="9" xfId="0" applyFill="1" applyBorder="1"/>
    <xf numFmtId="0" fontId="0" fillId="8" borderId="0" xfId="0" applyFill="1" applyBorder="1"/>
    <xf numFmtId="0" fontId="0" fillId="8" borderId="5" xfId="0" applyFill="1" applyBorder="1"/>
    <xf numFmtId="0" fontId="0" fillId="8" borderId="15" xfId="0" applyFill="1" applyBorder="1"/>
    <xf numFmtId="0" fontId="0" fillId="0" borderId="59" xfId="0" applyBorder="1"/>
    <xf numFmtId="0" fontId="0" fillId="4" borderId="9" xfId="0" applyFill="1" applyBorder="1"/>
    <xf numFmtId="165" fontId="0" fillId="8" borderId="8" xfId="1" applyNumberFormat="1" applyFont="1" applyFill="1" applyBorder="1"/>
    <xf numFmtId="164" fontId="0" fillId="8" borderId="8" xfId="0" applyNumberFormat="1" applyFill="1" applyBorder="1"/>
    <xf numFmtId="0" fontId="0" fillId="4" borderId="0" xfId="0" applyFill="1"/>
    <xf numFmtId="0" fontId="0" fillId="8" borderId="15" xfId="0" applyFill="1" applyBorder="1" applyAlignment="1">
      <alignment horizontal="left"/>
    </xf>
    <xf numFmtId="0" fontId="3" fillId="0" borderId="27" xfId="0" applyFont="1" applyFill="1" applyBorder="1"/>
    <xf numFmtId="165" fontId="0" fillId="0" borderId="0" xfId="1" applyNumberFormat="1" applyFont="1" applyAlignment="1">
      <alignment horizontal="left"/>
    </xf>
    <xf numFmtId="165" fontId="8" fillId="0" borderId="0" xfId="1" applyNumberFormat="1" applyFont="1"/>
    <xf numFmtId="165" fontId="0" fillId="0" borderId="0" xfId="1" applyNumberFormat="1" applyFont="1"/>
    <xf numFmtId="164" fontId="0" fillId="0" borderId="0" xfId="0" applyNumberFormat="1" applyAlignment="1">
      <alignment horizontal="left"/>
    </xf>
    <xf numFmtId="0" fontId="10" fillId="8" borderId="57" xfId="0" applyFont="1" applyFill="1" applyBorder="1" applyAlignment="1">
      <alignment horizontal="justify" vertical="center" wrapText="1"/>
    </xf>
    <xf numFmtId="0" fontId="10" fillId="8" borderId="33" xfId="0" applyFont="1" applyFill="1" applyBorder="1" applyAlignment="1">
      <alignment horizontal="justify" vertical="center" wrapText="1"/>
    </xf>
    <xf numFmtId="0" fontId="0" fillId="4" borderId="0" xfId="0" applyFill="1"/>
    <xf numFmtId="0" fontId="14" fillId="4" borderId="1" xfId="0" applyFont="1" applyFill="1" applyBorder="1" applyAlignment="1">
      <alignment horizontal="justify" vertical="center" wrapText="1"/>
    </xf>
    <xf numFmtId="0" fontId="10" fillId="8" borderId="1" xfId="0" applyFont="1" applyFill="1" applyBorder="1" applyAlignment="1" applyProtection="1">
      <alignment horizontal="justify" vertical="center" wrapText="1"/>
      <protection locked="0"/>
    </xf>
    <xf numFmtId="0" fontId="7" fillId="8" borderId="1" xfId="0" applyFont="1" applyFill="1" applyBorder="1" applyAlignment="1" applyProtection="1">
      <alignment vertical="top" wrapText="1"/>
      <protection locked="0"/>
    </xf>
    <xf numFmtId="0" fontId="10" fillId="8" borderId="12" xfId="0" applyFont="1" applyFill="1" applyBorder="1" applyAlignment="1" applyProtection="1">
      <alignment horizontal="justify" vertical="center" wrapText="1"/>
      <protection locked="0"/>
    </xf>
    <xf numFmtId="0" fontId="10" fillId="8" borderId="29" xfId="0" applyFont="1" applyFill="1" applyBorder="1" applyAlignment="1" applyProtection="1">
      <alignment horizontal="justify" vertical="center" wrapText="1"/>
      <protection locked="0"/>
    </xf>
    <xf numFmtId="0" fontId="10" fillId="8" borderId="41" xfId="0" applyFont="1" applyFill="1" applyBorder="1" applyAlignment="1" applyProtection="1">
      <alignment horizontal="justify" vertical="center" wrapText="1"/>
      <protection locked="0"/>
    </xf>
    <xf numFmtId="0" fontId="10" fillId="8" borderId="60" xfId="0" applyFont="1" applyFill="1" applyBorder="1" applyAlignment="1" applyProtection="1">
      <alignment horizontal="justify" vertical="center" wrapText="1"/>
      <protection locked="0"/>
    </xf>
    <xf numFmtId="0" fontId="10" fillId="8" borderId="9" xfId="0" applyFont="1" applyFill="1" applyBorder="1" applyAlignment="1" applyProtection="1">
      <alignment horizontal="justify" vertical="center" wrapText="1"/>
      <protection locked="0"/>
    </xf>
    <xf numFmtId="164" fontId="0" fillId="8" borderId="15" xfId="0" applyNumberFormat="1" applyFont="1" applyFill="1" applyBorder="1" applyAlignment="1" applyProtection="1">
      <alignment horizontal="left"/>
      <protection locked="0"/>
    </xf>
    <xf numFmtId="0" fontId="0" fillId="8" borderId="15" xfId="0" applyFill="1" applyBorder="1" applyProtection="1">
      <protection locked="0"/>
    </xf>
    <xf numFmtId="0" fontId="0" fillId="8" borderId="9" xfId="0" applyFill="1" applyBorder="1" applyProtection="1">
      <protection locked="0"/>
    </xf>
    <xf numFmtId="164" fontId="0" fillId="8" borderId="0" xfId="0" applyNumberFormat="1" applyFont="1" applyFill="1" applyBorder="1" applyAlignment="1" applyProtection="1">
      <alignment horizontal="left"/>
      <protection locked="0"/>
    </xf>
    <xf numFmtId="0" fontId="0" fillId="8" borderId="0" xfId="0" applyFill="1" applyBorder="1" applyProtection="1">
      <protection locked="0"/>
    </xf>
    <xf numFmtId="165" fontId="0" fillId="8" borderId="8" xfId="1" applyNumberFormat="1" applyFont="1" applyFill="1" applyBorder="1" applyProtection="1">
      <protection locked="0"/>
    </xf>
    <xf numFmtId="164" fontId="0" fillId="8" borderId="8" xfId="0" applyNumberFormat="1" applyFill="1" applyBorder="1" applyProtection="1">
      <protection locked="0"/>
    </xf>
    <xf numFmtId="164" fontId="0" fillId="8" borderId="5" xfId="0" applyNumberFormat="1" applyFont="1" applyFill="1" applyBorder="1" applyAlignment="1" applyProtection="1">
      <alignment horizontal="left"/>
      <protection locked="0"/>
    </xf>
    <xf numFmtId="0" fontId="0" fillId="8" borderId="8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24" xfId="0" applyFill="1" applyBorder="1" applyProtection="1">
      <protection locked="0"/>
    </xf>
    <xf numFmtId="164" fontId="0" fillId="8" borderId="0" xfId="0" applyNumberFormat="1" applyFill="1" applyBorder="1" applyAlignment="1" applyProtection="1">
      <alignment horizontal="left"/>
      <protection locked="0"/>
    </xf>
    <xf numFmtId="164" fontId="0" fillId="8" borderId="5" xfId="0" applyNumberFormat="1" applyFill="1" applyBorder="1" applyAlignment="1" applyProtection="1">
      <alignment horizontal="left"/>
      <protection locked="0"/>
    </xf>
    <xf numFmtId="0" fontId="8" fillId="0" borderId="4" xfId="0" applyFont="1" applyBorder="1"/>
    <xf numFmtId="0" fontId="9" fillId="0" borderId="27" xfId="0" applyFont="1" applyBorder="1"/>
    <xf numFmtId="0" fontId="0" fillId="4" borderId="0" xfId="0" applyFill="1"/>
    <xf numFmtId="0" fontId="14" fillId="4" borderId="37" xfId="0" applyFont="1" applyFill="1" applyBorder="1" applyAlignment="1">
      <alignment horizontal="justify" vertical="center" wrapText="1"/>
    </xf>
    <xf numFmtId="0" fontId="10" fillId="4" borderId="39" xfId="0" applyFont="1" applyFill="1" applyBorder="1" applyAlignment="1">
      <alignment horizontal="justify" vertical="center" wrapText="1"/>
    </xf>
    <xf numFmtId="0" fontId="14" fillId="4" borderId="40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13" xfId="0" applyFont="1" applyFill="1" applyBorder="1" applyAlignment="1">
      <alignment horizontal="justify" vertical="center" wrapText="1"/>
    </xf>
    <xf numFmtId="0" fontId="14" fillId="4" borderId="41" xfId="0" applyFont="1" applyFill="1" applyBorder="1" applyAlignment="1">
      <alignment horizontal="justify" vertical="center" wrapText="1"/>
    </xf>
    <xf numFmtId="0" fontId="10" fillId="4" borderId="42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 applyProtection="1">
      <alignment vertical="top" wrapText="1"/>
      <protection locked="0"/>
    </xf>
    <xf numFmtId="0" fontId="7" fillId="8" borderId="43" xfId="0" applyFont="1" applyFill="1" applyBorder="1" applyAlignment="1" applyProtection="1">
      <alignment vertical="top" wrapText="1"/>
      <protection locked="0"/>
    </xf>
    <xf numFmtId="0" fontId="10" fillId="4" borderId="44" xfId="0" applyFont="1" applyFill="1" applyBorder="1" applyAlignment="1">
      <alignment horizontal="justify" vertical="center" wrapText="1"/>
    </xf>
    <xf numFmtId="0" fontId="10" fillId="4" borderId="10" xfId="0" applyFont="1" applyFill="1" applyBorder="1" applyAlignment="1">
      <alignment horizontal="justify" vertical="center" wrapText="1"/>
    </xf>
    <xf numFmtId="0" fontId="10" fillId="8" borderId="18" xfId="0" applyFont="1" applyFill="1" applyBorder="1" applyAlignment="1" applyProtection="1">
      <alignment horizontal="justify" vertical="center" wrapText="1"/>
      <protection locked="0"/>
    </xf>
    <xf numFmtId="0" fontId="10" fillId="8" borderId="45" xfId="0" applyFont="1" applyFill="1" applyBorder="1" applyAlignment="1" applyProtection="1">
      <alignment horizontal="justify" vertical="center" wrapText="1"/>
      <protection locked="0"/>
    </xf>
    <xf numFmtId="0" fontId="14" fillId="5" borderId="46" xfId="0" applyFont="1" applyFill="1" applyBorder="1" applyAlignment="1">
      <alignment horizontal="justify" vertical="center" wrapText="1"/>
    </xf>
    <xf numFmtId="0" fontId="14" fillId="5" borderId="17" xfId="0" applyFont="1" applyFill="1" applyBorder="1" applyAlignment="1">
      <alignment horizontal="justify" vertical="center" wrapText="1"/>
    </xf>
    <xf numFmtId="0" fontId="14" fillId="5" borderId="47" xfId="0" applyFont="1" applyFill="1" applyBorder="1" applyAlignment="1">
      <alignment horizontal="justify" vertical="center" wrapText="1"/>
    </xf>
    <xf numFmtId="0" fontId="10" fillId="8" borderId="2" xfId="0" applyFont="1" applyFill="1" applyBorder="1" applyAlignment="1" applyProtection="1">
      <alignment horizontal="justify" vertical="center" wrapText="1"/>
      <protection locked="0"/>
    </xf>
    <xf numFmtId="0" fontId="10" fillId="8" borderId="43" xfId="0" applyFont="1" applyFill="1" applyBorder="1" applyAlignment="1" applyProtection="1">
      <alignment horizontal="justify" vertical="center" wrapText="1"/>
      <protection locked="0"/>
    </xf>
    <xf numFmtId="0" fontId="18" fillId="4" borderId="0" xfId="0" applyFont="1" applyFill="1" applyAlignment="1">
      <alignment horizontal="left" vertical="center"/>
    </xf>
    <xf numFmtId="0" fontId="10" fillId="4" borderId="55" xfId="0" applyFont="1" applyFill="1" applyBorder="1" applyAlignment="1">
      <alignment horizontal="justify" vertical="center" wrapText="1"/>
    </xf>
    <xf numFmtId="0" fontId="10" fillId="4" borderId="56" xfId="0" applyFont="1" applyFill="1" applyBorder="1" applyAlignment="1">
      <alignment horizontal="justify" vertical="center" wrapText="1"/>
    </xf>
    <xf numFmtId="0" fontId="10" fillId="4" borderId="3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10" fillId="4" borderId="53" xfId="0" applyFont="1" applyFill="1" applyBorder="1" applyAlignment="1">
      <alignment horizontal="justify" vertical="center" wrapText="1"/>
    </xf>
    <xf numFmtId="0" fontId="10" fillId="4" borderId="35" xfId="0" applyFont="1" applyFill="1" applyBorder="1" applyAlignment="1">
      <alignment horizontal="justify" vertical="center" wrapText="1"/>
    </xf>
    <xf numFmtId="0" fontId="10" fillId="4" borderId="22" xfId="0" applyFont="1" applyFill="1" applyBorder="1" applyAlignment="1">
      <alignment horizontal="justify" vertical="center" wrapText="1"/>
    </xf>
    <xf numFmtId="0" fontId="10" fillId="4" borderId="0" xfId="0" applyFont="1" applyFill="1" applyBorder="1" applyAlignment="1">
      <alignment horizontal="justify" vertical="center" wrapText="1"/>
    </xf>
    <xf numFmtId="0" fontId="10" fillId="4" borderId="54" xfId="0" applyFont="1" applyFill="1" applyBorder="1" applyAlignment="1">
      <alignment horizontal="justify" vertical="center" wrapText="1"/>
    </xf>
    <xf numFmtId="0" fontId="10" fillId="4" borderId="34" xfId="0" applyFont="1" applyFill="1" applyBorder="1" applyAlignment="1">
      <alignment horizontal="justify" vertical="center" wrapText="1"/>
    </xf>
    <xf numFmtId="0" fontId="10" fillId="4" borderId="48" xfId="0" applyFont="1" applyFill="1" applyBorder="1" applyAlignment="1">
      <alignment horizontal="justify" vertical="center" wrapText="1"/>
    </xf>
    <xf numFmtId="0" fontId="10" fillId="4" borderId="11" xfId="0" applyFont="1" applyFill="1" applyBorder="1" applyAlignment="1">
      <alignment horizontal="justify" vertical="center" wrapText="1"/>
    </xf>
    <xf numFmtId="0" fontId="10" fillId="8" borderId="16" xfId="0" applyFont="1" applyFill="1" applyBorder="1" applyAlignment="1" applyProtection="1">
      <alignment horizontal="justify" vertical="center" wrapText="1"/>
      <protection locked="0"/>
    </xf>
    <xf numFmtId="0" fontId="10" fillId="8" borderId="49" xfId="0" applyFont="1" applyFill="1" applyBorder="1" applyAlignment="1" applyProtection="1">
      <alignment horizontal="justify" vertical="center" wrapText="1"/>
      <protection locked="0"/>
    </xf>
    <xf numFmtId="0" fontId="14" fillId="4" borderId="50" xfId="0" applyFont="1" applyFill="1" applyBorder="1" applyAlignment="1">
      <alignment horizontal="justify" vertical="center" wrapText="1"/>
    </xf>
    <xf numFmtId="0" fontId="14" fillId="4" borderId="32" xfId="0" applyFont="1" applyFill="1" applyBorder="1" applyAlignment="1">
      <alignment horizontal="justify" vertical="center" wrapText="1"/>
    </xf>
    <xf numFmtId="0" fontId="14" fillId="4" borderId="30" xfId="0" applyFont="1" applyFill="1" applyBorder="1" applyAlignment="1">
      <alignment horizontal="justify" vertical="center" wrapText="1"/>
    </xf>
    <xf numFmtId="0" fontId="14" fillId="4" borderId="51" xfId="0" applyFont="1" applyFill="1" applyBorder="1" applyAlignment="1">
      <alignment horizontal="justify" vertical="center" wrapText="1"/>
    </xf>
    <xf numFmtId="0" fontId="10" fillId="8" borderId="57" xfId="0" applyFont="1" applyFill="1" applyBorder="1" applyAlignment="1">
      <alignment horizontal="justify" vertical="center" wrapText="1"/>
    </xf>
    <xf numFmtId="0" fontId="10" fillId="8" borderId="58" xfId="0" applyFont="1" applyFill="1" applyBorder="1" applyAlignment="1">
      <alignment horizontal="justify" vertical="center" wrapText="1"/>
    </xf>
    <xf numFmtId="0" fontId="10" fillId="8" borderId="33" xfId="0" applyFont="1" applyFill="1" applyBorder="1" applyAlignment="1">
      <alignment horizontal="justify" vertical="center" wrapText="1"/>
    </xf>
    <xf numFmtId="0" fontId="10" fillId="8" borderId="52" xfId="0" applyFont="1" applyFill="1" applyBorder="1" applyAlignment="1">
      <alignment horizontal="justify" vertical="center" wrapText="1"/>
    </xf>
    <xf numFmtId="0" fontId="10" fillId="8" borderId="2" xfId="0" applyFont="1" applyFill="1" applyBorder="1" applyAlignment="1">
      <alignment horizontal="justify" vertical="center" wrapText="1"/>
    </xf>
    <xf numFmtId="0" fontId="10" fillId="8" borderId="43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vertical="top" wrapText="1"/>
    </xf>
    <xf numFmtId="0" fontId="7" fillId="8" borderId="43" xfId="0" applyFont="1" applyFill="1" applyBorder="1" applyAlignment="1">
      <alignment vertical="top" wrapText="1"/>
    </xf>
    <xf numFmtId="0" fontId="10" fillId="8" borderId="16" xfId="0" applyFont="1" applyFill="1" applyBorder="1" applyAlignment="1">
      <alignment horizontal="justify" vertical="center" wrapText="1"/>
    </xf>
    <xf numFmtId="0" fontId="10" fillId="8" borderId="49" xfId="0" applyFont="1" applyFill="1" applyBorder="1" applyAlignment="1">
      <alignment horizontal="justify" vertical="center" wrapText="1"/>
    </xf>
    <xf numFmtId="0" fontId="10" fillId="8" borderId="18" xfId="0" applyFont="1" applyFill="1" applyBorder="1" applyAlignment="1">
      <alignment horizontal="justify" vertical="center" wrapText="1"/>
    </xf>
    <xf numFmtId="0" fontId="10" fillId="8" borderId="45" xfId="0" applyFont="1" applyFill="1" applyBorder="1" applyAlignment="1">
      <alignment horizontal="justify" vertical="center" wrapText="1"/>
    </xf>
    <xf numFmtId="0" fontId="10" fillId="4" borderId="0" xfId="0" applyFont="1" applyFill="1" applyBorder="1" applyAlignment="1">
      <alignment horizontal="left" vertical="center" wrapText="1"/>
    </xf>
    <xf numFmtId="14" fontId="10" fillId="4" borderId="0" xfId="0" applyNumberFormat="1" applyFont="1" applyFill="1" applyBorder="1" applyAlignment="1">
      <alignment horizontal="left" vertical="center" wrapText="1"/>
    </xf>
  </cellXfs>
  <cellStyles count="4">
    <cellStyle name="40% - Accent4" xfId="3" builtinId="43"/>
    <cellStyle name="Neutraal" xfId="2" builtinId="28"/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0064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1850685</xdr:colOff>
      <xdr:row>107</xdr:row>
      <xdr:rowOff>20945</xdr:rowOff>
    </xdr:from>
    <xdr:ext cx="3994353" cy="953466"/>
    <xdr:sp macro="" textlink="">
      <xdr:nvSpPr>
        <xdr:cNvPr id="13" name="Tekstvak 12">
          <a:extLst>
            <a:ext uri="{FF2B5EF4-FFF2-40B4-BE49-F238E27FC236}">
              <a16:creationId xmlns:a16="http://schemas.microsoft.com/office/drawing/2014/main" id="{555DD2E5-8B7B-45F7-918E-49D3E0822D4E}"/>
            </a:ext>
          </a:extLst>
        </xdr:cNvPr>
        <xdr:cNvSpPr txBox="1"/>
      </xdr:nvSpPr>
      <xdr:spPr>
        <a:xfrm>
          <a:off x="12478016" y="22196001"/>
          <a:ext cx="3994353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this percentage is higher than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3%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results needs to be investigated, i.e. check weights of each sample were written correctly. If the percentage remains higher than 3% it is necessary to repeat the protocol because an error was made during the procedure.</a:t>
          </a:r>
          <a:endParaRPr lang="en-GB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5258534</xdr:colOff>
      <xdr:row>4</xdr:row>
      <xdr:rowOff>55178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A4C5CCE3-29D5-49DD-805A-04D96C288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58534" cy="1200318"/>
        </a:xfrm>
        <a:prstGeom prst="rect">
          <a:avLst/>
        </a:prstGeom>
      </xdr:spPr>
    </xdr:pic>
    <xdr:clientData/>
  </xdr:twoCellAnchor>
  <xdr:oneCellAnchor>
    <xdr:from>
      <xdr:col>0</xdr:col>
      <xdr:colOff>5522360</xdr:colOff>
      <xdr:row>0</xdr:row>
      <xdr:rowOff>42810</xdr:rowOff>
    </xdr:from>
    <xdr:ext cx="12660758" cy="1266501"/>
    <xdr:sp macro="" textlink="">
      <xdr:nvSpPr>
        <xdr:cNvPr id="17" name="Tekstvak 16">
          <a:extLst>
            <a:ext uri="{FF2B5EF4-FFF2-40B4-BE49-F238E27FC236}">
              <a16:creationId xmlns:a16="http://schemas.microsoft.com/office/drawing/2014/main" id="{2BCBCF40-7071-4E99-BBF1-748B6A2D98B7}"/>
            </a:ext>
          </a:extLst>
        </xdr:cNvPr>
        <xdr:cNvSpPr txBox="1"/>
      </xdr:nvSpPr>
      <xdr:spPr>
        <a:xfrm>
          <a:off x="5522360" y="42810"/>
          <a:ext cx="12660758" cy="12665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32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Measurement protocol for the releasability of adhesives in the cold water washing process of rigid PP and PE packaging with plastic labels</a:t>
          </a:r>
        </a:p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1850685</xdr:colOff>
      <xdr:row>107</xdr:row>
      <xdr:rowOff>20945</xdr:rowOff>
    </xdr:from>
    <xdr:ext cx="3994353" cy="953466"/>
    <xdr:sp macro="" textlink="">
      <xdr:nvSpPr>
        <xdr:cNvPr id="2" name="Tekstvak 12">
          <a:extLst>
            <a:ext uri="{FF2B5EF4-FFF2-40B4-BE49-F238E27FC236}">
              <a16:creationId xmlns:a16="http://schemas.microsoft.com/office/drawing/2014/main" id="{3959243F-12CD-40A7-B6E2-2FD160B9FD75}"/>
            </a:ext>
          </a:extLst>
        </xdr:cNvPr>
        <xdr:cNvSpPr txBox="1"/>
      </xdr:nvSpPr>
      <xdr:spPr>
        <a:xfrm>
          <a:off x="12480585" y="22204670"/>
          <a:ext cx="3994353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this percentage is higher than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3%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results needs to be investigated, i.e. check weights of each sample were written correctly. If the percentage remains higher than 3% it is necessary to repeat the protocol because an error was made during the procedure.</a:t>
          </a:r>
          <a:endParaRPr lang="en-GB" sz="1100"/>
        </a:p>
      </xdr:txBody>
    </xdr:sp>
    <xdr:clientData/>
  </xdr:oneCellAnchor>
  <xdr:oneCellAnchor>
    <xdr:from>
      <xdr:col>0</xdr:col>
      <xdr:colOff>1555355</xdr:colOff>
      <xdr:row>0</xdr:row>
      <xdr:rowOff>0</xdr:rowOff>
    </xdr:from>
    <xdr:ext cx="12660758" cy="1266501"/>
    <xdr:sp macro="" textlink="">
      <xdr:nvSpPr>
        <xdr:cNvPr id="4" name="Tekstvak 16">
          <a:extLst>
            <a:ext uri="{FF2B5EF4-FFF2-40B4-BE49-F238E27FC236}">
              <a16:creationId xmlns:a16="http://schemas.microsoft.com/office/drawing/2014/main" id="{342FD94A-D1EE-42BC-9986-6A9ED04473B3}"/>
            </a:ext>
          </a:extLst>
        </xdr:cNvPr>
        <xdr:cNvSpPr txBox="1"/>
      </xdr:nvSpPr>
      <xdr:spPr>
        <a:xfrm>
          <a:off x="1555355" y="0"/>
          <a:ext cx="12660758" cy="12665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32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Measurement protocol for the releasability of adhesives in the cold water washing process of rigid PP and PE packaging with plastic labels</a:t>
          </a:r>
        </a:p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7F5CB-50EF-4537-932C-5335DDB5ECE8}">
  <sheetPr>
    <pageSetUpPr fitToPage="1"/>
  </sheetPr>
  <dimension ref="A1:BE252"/>
  <sheetViews>
    <sheetView topLeftCell="A109" zoomScaleNormal="100" workbookViewId="0">
      <selection activeCell="A143" sqref="A143"/>
    </sheetView>
  </sheetViews>
  <sheetFormatPr defaultRowHeight="14.4" x14ac:dyDescent="0.3"/>
  <cols>
    <col min="1" max="1" width="87.88671875" customWidth="1"/>
    <col min="2" max="2" width="25.33203125" customWidth="1"/>
    <col min="3" max="3" width="29.5546875" customWidth="1"/>
    <col min="4" max="4" width="16.6640625" bestFit="1" customWidth="1"/>
    <col min="5" max="5" width="28.44140625" customWidth="1"/>
    <col min="6" max="6" width="63.44140625" customWidth="1"/>
    <col min="7" max="7" width="28.88671875" bestFit="1" customWidth="1"/>
    <col min="8" max="8" width="18.44140625" customWidth="1"/>
    <col min="9" max="9" width="15.6640625" customWidth="1"/>
    <col min="10" max="10" width="17.6640625" customWidth="1"/>
    <col min="11" max="12" width="16.5546875" customWidth="1"/>
  </cols>
  <sheetData>
    <row r="1" spans="1:43" s="24" customFormat="1" ht="20.25" customHeight="1" x14ac:dyDescent="0.3"/>
    <row r="2" spans="1:43" s="24" customFormat="1" ht="39.75" customHeight="1" x14ac:dyDescent="0.3"/>
    <row r="3" spans="1:43" s="24" customFormat="1" x14ac:dyDescent="0.3"/>
    <row r="4" spans="1:43" s="24" customFormat="1" x14ac:dyDescent="0.3"/>
    <row r="5" spans="1:43" s="24" customFormat="1" x14ac:dyDescent="0.3"/>
    <row r="6" spans="1:43" s="24" customFormat="1" x14ac:dyDescent="0.3"/>
    <row r="7" spans="1:43" s="42" customFormat="1" ht="17.399999999999999" x14ac:dyDescent="0.3">
      <c r="A7" s="41" t="s">
        <v>45</v>
      </c>
    </row>
    <row r="8" spans="1:43" s="31" customFormat="1" x14ac:dyDescent="0.3">
      <c r="F8" s="24"/>
      <c r="G8" s="24"/>
      <c r="H8" s="24"/>
      <c r="O8" s="32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s="24" customFormat="1" ht="15.6" x14ac:dyDescent="0.3">
      <c r="A9" s="69" t="s">
        <v>46</v>
      </c>
      <c r="O9" s="33"/>
    </row>
    <row r="10" spans="1:43" s="24" customFormat="1" ht="15" thickBot="1" x14ac:dyDescent="0.35">
      <c r="O10" s="34"/>
    </row>
    <row r="11" spans="1:43" s="24" customFormat="1" ht="15" customHeight="1" x14ac:dyDescent="0.3">
      <c r="A11" s="153" t="s">
        <v>47</v>
      </c>
      <c r="B11" s="175" t="s">
        <v>48</v>
      </c>
      <c r="C11" s="176"/>
      <c r="D11" s="176"/>
      <c r="E11" s="177"/>
      <c r="O11" s="34"/>
    </row>
    <row r="12" spans="1:43" s="24" customFormat="1" ht="15.75" customHeight="1" thickBot="1" x14ac:dyDescent="0.35">
      <c r="A12" s="154"/>
      <c r="B12" s="178"/>
      <c r="C12" s="179"/>
      <c r="D12" s="179"/>
      <c r="E12" s="180"/>
      <c r="O12" s="34"/>
    </row>
    <row r="13" spans="1:43" s="24" customFormat="1" ht="26.25" customHeight="1" thickBot="1" x14ac:dyDescent="0.35">
      <c r="A13" s="39" t="s">
        <v>49</v>
      </c>
      <c r="B13" s="38"/>
      <c r="C13" s="38"/>
      <c r="D13" s="38"/>
      <c r="E13" s="40"/>
      <c r="O13" s="34"/>
    </row>
    <row r="14" spans="1:43" s="24" customFormat="1" ht="16.2" thickBot="1" x14ac:dyDescent="0.35">
      <c r="A14" s="155" t="s">
        <v>1</v>
      </c>
      <c r="B14" s="156"/>
      <c r="C14" s="129" t="s">
        <v>2</v>
      </c>
      <c r="D14" s="157" t="s">
        <v>3</v>
      </c>
      <c r="E14" s="158"/>
      <c r="O14" s="34"/>
    </row>
    <row r="15" spans="1:43" s="24" customFormat="1" ht="16.2" thickBot="1" x14ac:dyDescent="0.35">
      <c r="A15" s="159" t="s">
        <v>50</v>
      </c>
      <c r="B15" s="160"/>
      <c r="C15" s="130" t="s">
        <v>51</v>
      </c>
      <c r="D15" s="161"/>
      <c r="E15" s="162"/>
      <c r="O15" s="34"/>
    </row>
    <row r="16" spans="1:43" s="24" customFormat="1" ht="16.2" thickBot="1" x14ac:dyDescent="0.35">
      <c r="A16" s="159" t="s">
        <v>4</v>
      </c>
      <c r="B16" s="160"/>
      <c r="C16" s="130" t="s">
        <v>52</v>
      </c>
      <c r="D16" s="161"/>
      <c r="E16" s="162"/>
      <c r="O16" s="34"/>
    </row>
    <row r="17" spans="1:15" s="24" customFormat="1" ht="16.2" thickBot="1" x14ac:dyDescent="0.35">
      <c r="A17" s="159" t="s">
        <v>5</v>
      </c>
      <c r="B17" s="160"/>
      <c r="C17" s="131"/>
      <c r="D17" s="161"/>
      <c r="E17" s="162"/>
      <c r="O17" s="33"/>
    </row>
    <row r="18" spans="1:15" s="24" customFormat="1" ht="16.2" thickBot="1" x14ac:dyDescent="0.35">
      <c r="A18" s="159" t="s">
        <v>6</v>
      </c>
      <c r="B18" s="160"/>
      <c r="C18" s="131"/>
      <c r="D18" s="161"/>
      <c r="E18" s="162"/>
    </row>
    <row r="19" spans="1:15" s="24" customFormat="1" ht="16.2" thickBot="1" x14ac:dyDescent="0.35">
      <c r="A19" s="159" t="s">
        <v>7</v>
      </c>
      <c r="B19" s="160"/>
      <c r="C19" s="130" t="s">
        <v>107</v>
      </c>
      <c r="D19" s="161"/>
      <c r="E19" s="162"/>
    </row>
    <row r="20" spans="1:15" s="24" customFormat="1" ht="15.6" thickBot="1" x14ac:dyDescent="0.35">
      <c r="A20" s="163" t="s">
        <v>8</v>
      </c>
      <c r="B20" s="164"/>
      <c r="C20" s="132"/>
      <c r="D20" s="165"/>
      <c r="E20" s="166"/>
    </row>
    <row r="21" spans="1:15" s="24" customFormat="1" ht="15.75" customHeight="1" thickTop="1" thickBot="1" x14ac:dyDescent="0.35">
      <c r="A21" s="167" t="s">
        <v>9</v>
      </c>
      <c r="B21" s="168"/>
      <c r="C21" s="168"/>
      <c r="D21" s="168"/>
      <c r="E21" s="169"/>
    </row>
    <row r="22" spans="1:15" s="24" customFormat="1" ht="16.8" thickTop="1" thickBot="1" x14ac:dyDescent="0.35">
      <c r="A22" s="155" t="s">
        <v>1</v>
      </c>
      <c r="B22" s="156"/>
      <c r="C22" s="129" t="s">
        <v>2</v>
      </c>
      <c r="D22" s="157" t="s">
        <v>3</v>
      </c>
      <c r="E22" s="158"/>
    </row>
    <row r="23" spans="1:15" s="24" customFormat="1" ht="15.6" thickBot="1" x14ac:dyDescent="0.35">
      <c r="A23" s="159" t="s">
        <v>50</v>
      </c>
      <c r="B23" s="160"/>
      <c r="C23" s="130" t="s">
        <v>51</v>
      </c>
      <c r="D23" s="170"/>
      <c r="E23" s="171"/>
    </row>
    <row r="24" spans="1:15" s="24" customFormat="1" ht="15.6" thickBot="1" x14ac:dyDescent="0.35">
      <c r="A24" s="159" t="s">
        <v>4</v>
      </c>
      <c r="B24" s="160"/>
      <c r="C24" s="130" t="s">
        <v>52</v>
      </c>
      <c r="D24" s="170"/>
      <c r="E24" s="171"/>
    </row>
    <row r="25" spans="1:15" s="24" customFormat="1" ht="15.6" thickBot="1" x14ac:dyDescent="0.35">
      <c r="A25" s="159" t="s">
        <v>10</v>
      </c>
      <c r="B25" s="160"/>
      <c r="C25" s="130" t="s">
        <v>53</v>
      </c>
      <c r="D25" s="170" t="s">
        <v>54</v>
      </c>
      <c r="E25" s="171"/>
    </row>
    <row r="26" spans="1:15" s="24" customFormat="1" ht="15.6" thickBot="1" x14ac:dyDescent="0.35">
      <c r="A26" s="159" t="s">
        <v>6</v>
      </c>
      <c r="B26" s="160"/>
      <c r="C26" s="130"/>
      <c r="D26" s="170"/>
      <c r="E26" s="171"/>
    </row>
    <row r="27" spans="1:15" s="24" customFormat="1" ht="15.6" thickBot="1" x14ac:dyDescent="0.35">
      <c r="A27" s="159" t="s">
        <v>7</v>
      </c>
      <c r="B27" s="160"/>
      <c r="C27" s="130" t="s">
        <v>55</v>
      </c>
      <c r="D27" s="170"/>
      <c r="E27" s="171"/>
    </row>
    <row r="28" spans="1:15" s="24" customFormat="1" ht="16.2" thickBot="1" x14ac:dyDescent="0.35">
      <c r="A28" s="159" t="s">
        <v>11</v>
      </c>
      <c r="B28" s="160"/>
      <c r="C28" s="130" t="s">
        <v>56</v>
      </c>
      <c r="D28" s="161"/>
      <c r="E28" s="162"/>
    </row>
    <row r="29" spans="1:15" s="24" customFormat="1" ht="30.6" thickBot="1" x14ac:dyDescent="0.35">
      <c r="A29" s="188" t="s">
        <v>57</v>
      </c>
      <c r="B29" s="189"/>
      <c r="C29" s="133" t="s">
        <v>58</v>
      </c>
      <c r="D29" s="190"/>
      <c r="E29" s="191"/>
    </row>
    <row r="30" spans="1:15" s="24" customFormat="1" ht="16.8" thickTop="1" thickBot="1" x14ac:dyDescent="0.35">
      <c r="A30" s="167" t="s">
        <v>12</v>
      </c>
      <c r="B30" s="168"/>
      <c r="C30" s="168"/>
      <c r="D30" s="168"/>
      <c r="E30" s="169"/>
    </row>
    <row r="31" spans="1:15" s="24" customFormat="1" ht="16.8" thickTop="1" thickBot="1" x14ac:dyDescent="0.35">
      <c r="A31" s="192" t="s">
        <v>1</v>
      </c>
      <c r="B31" s="193"/>
      <c r="C31" s="37" t="s">
        <v>2</v>
      </c>
      <c r="D31" s="194" t="s">
        <v>3</v>
      </c>
      <c r="E31" s="195"/>
    </row>
    <row r="32" spans="1:15" s="24" customFormat="1" ht="16.2" thickTop="1" thickBot="1" x14ac:dyDescent="0.35">
      <c r="A32" s="184" t="s">
        <v>13</v>
      </c>
      <c r="B32" s="185"/>
      <c r="C32" s="130"/>
      <c r="D32" s="130"/>
      <c r="E32" s="134"/>
    </row>
    <row r="33" spans="1:43" s="24" customFormat="1" ht="16.2" thickTop="1" thickBot="1" x14ac:dyDescent="0.35">
      <c r="A33" s="182" t="s">
        <v>14</v>
      </c>
      <c r="B33" s="183"/>
      <c r="C33" s="130"/>
      <c r="D33" s="130"/>
      <c r="E33" s="134"/>
    </row>
    <row r="34" spans="1:43" s="24" customFormat="1" ht="15.75" customHeight="1" thickTop="1" thickBot="1" x14ac:dyDescent="0.35">
      <c r="A34" s="184" t="s">
        <v>15</v>
      </c>
      <c r="B34" s="185"/>
      <c r="C34" s="130"/>
      <c r="D34" s="130"/>
      <c r="E34" s="134"/>
    </row>
    <row r="35" spans="1:43" s="24" customFormat="1" ht="16.2" thickTop="1" thickBot="1" x14ac:dyDescent="0.35">
      <c r="A35" s="186" t="s">
        <v>16</v>
      </c>
      <c r="B35" s="187"/>
      <c r="C35" s="130"/>
      <c r="D35" s="130"/>
      <c r="E35" s="134"/>
    </row>
    <row r="36" spans="1:43" s="24" customFormat="1" ht="16.2" thickTop="1" thickBot="1" x14ac:dyDescent="0.35">
      <c r="A36" s="173" t="s">
        <v>17</v>
      </c>
      <c r="B36" s="174"/>
      <c r="C36" s="135"/>
      <c r="D36" s="135"/>
      <c r="E36" s="136"/>
    </row>
    <row r="37" spans="1:43" s="24" customFormat="1" x14ac:dyDescent="0.3">
      <c r="A37" s="35"/>
      <c r="B37" s="36"/>
    </row>
    <row r="38" spans="1:43" s="24" customFormat="1" x14ac:dyDescent="0.3">
      <c r="A38" s="35"/>
      <c r="B38" s="36"/>
    </row>
    <row r="39" spans="1:43" s="24" customFormat="1" x14ac:dyDescent="0.3"/>
    <row r="40" spans="1:43" s="42" customFormat="1" ht="17.399999999999999" x14ac:dyDescent="0.3">
      <c r="A40" s="43" t="s">
        <v>59</v>
      </c>
    </row>
    <row r="41" spans="1:43" s="24" customFormat="1" x14ac:dyDescent="0.3"/>
    <row r="42" spans="1:43" s="24" customFormat="1" ht="15" thickBot="1" x14ac:dyDescent="0.35"/>
    <row r="43" spans="1:43" x14ac:dyDescent="0.3">
      <c r="A43" s="85" t="s">
        <v>95</v>
      </c>
      <c r="B43" s="86" t="s">
        <v>18</v>
      </c>
      <c r="C43" s="88" t="s">
        <v>84</v>
      </c>
      <c r="D43" s="88" t="s">
        <v>60</v>
      </c>
      <c r="E43" s="88" t="s">
        <v>94</v>
      </c>
      <c r="F43" s="89" t="s">
        <v>73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</row>
    <row r="44" spans="1:43" ht="15" thickBot="1" x14ac:dyDescent="0.35">
      <c r="A44" s="14" t="s">
        <v>127</v>
      </c>
      <c r="B44" s="151" t="s">
        <v>19</v>
      </c>
      <c r="C44" s="137">
        <v>1</v>
      </c>
      <c r="D44" s="138"/>
      <c r="E44" s="138"/>
      <c r="F44" s="139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1:43" s="24" customFormat="1" x14ac:dyDescent="0.3">
      <c r="A45" s="48"/>
      <c r="B45" s="49"/>
      <c r="C45" s="50"/>
      <c r="D45" s="48"/>
      <c r="E45" s="48"/>
      <c r="F45" s="48"/>
    </row>
    <row r="46" spans="1:43" s="24" customFormat="1" x14ac:dyDescent="0.3">
      <c r="F46" s="51"/>
    </row>
    <row r="47" spans="1:43" s="46" customFormat="1" ht="17.399999999999999" x14ac:dyDescent="0.3">
      <c r="A47" s="45" t="s">
        <v>103</v>
      </c>
      <c r="F47" s="47"/>
    </row>
    <row r="48" spans="1:43" s="24" customFormat="1" ht="15" thickBot="1" x14ac:dyDescent="0.35">
      <c r="F48" s="51"/>
    </row>
    <row r="49" spans="1:45" x14ac:dyDescent="0.3">
      <c r="A49" s="85" t="s">
        <v>96</v>
      </c>
      <c r="B49" s="86" t="s">
        <v>18</v>
      </c>
      <c r="C49" s="87" t="s">
        <v>84</v>
      </c>
      <c r="D49" s="88" t="s">
        <v>61</v>
      </c>
      <c r="E49" s="89" t="s">
        <v>73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45" x14ac:dyDescent="0.3">
      <c r="A50" s="5" t="s">
        <v>62</v>
      </c>
      <c r="B50" s="15" t="s">
        <v>20</v>
      </c>
      <c r="C50" s="140">
        <v>1</v>
      </c>
      <c r="D50" s="141"/>
      <c r="E50" s="142"/>
      <c r="F50" s="24"/>
      <c r="G50" s="24"/>
      <c r="H50" s="24"/>
      <c r="I50" s="52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1:45" x14ac:dyDescent="0.3">
      <c r="A51" s="5" t="s">
        <v>21</v>
      </c>
      <c r="B51" s="15" t="s">
        <v>22</v>
      </c>
      <c r="C51" s="140">
        <v>1</v>
      </c>
      <c r="D51" s="141"/>
      <c r="E51" s="143"/>
      <c r="F51" s="24"/>
      <c r="G51" s="24"/>
      <c r="H51" s="24"/>
      <c r="I51" s="52"/>
      <c r="J51" s="53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1:45" ht="15" thickBot="1" x14ac:dyDescent="0.35">
      <c r="A52" s="14" t="s">
        <v>23</v>
      </c>
      <c r="B52" s="16"/>
      <c r="C52" s="73">
        <f>SUM(C50:C51)</f>
        <v>2</v>
      </c>
      <c r="D52" s="10"/>
      <c r="E52" s="11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1:45" s="24" customFormat="1" x14ac:dyDescent="0.3">
      <c r="C53" s="74"/>
      <c r="I53" s="53"/>
    </row>
    <row r="54" spans="1:45" s="46" customFormat="1" ht="21" x14ac:dyDescent="0.3">
      <c r="A54" s="97" t="s">
        <v>105</v>
      </c>
      <c r="B54" s="97"/>
      <c r="C54" s="98"/>
      <c r="F54" s="47"/>
      <c r="I54" s="54"/>
    </row>
    <row r="55" spans="1:45" s="24" customFormat="1" ht="14.25" customHeight="1" x14ac:dyDescent="0.3">
      <c r="A55" s="55"/>
      <c r="F55" s="51"/>
      <c r="I55" s="53"/>
    </row>
    <row r="56" spans="1:45" s="24" customFormat="1" ht="24" customHeight="1" x14ac:dyDescent="0.3">
      <c r="A56" s="172" t="s">
        <v>121</v>
      </c>
      <c r="B56" s="172"/>
      <c r="F56" s="51"/>
      <c r="I56" s="53"/>
    </row>
    <row r="57" spans="1:45" s="24" customFormat="1" ht="15" thickBot="1" x14ac:dyDescent="0.35">
      <c r="F57" s="51"/>
    </row>
    <row r="58" spans="1:45" x14ac:dyDescent="0.3">
      <c r="A58" s="85" t="s">
        <v>24</v>
      </c>
      <c r="B58" s="86" t="s">
        <v>18</v>
      </c>
      <c r="C58" s="87" t="s">
        <v>84</v>
      </c>
      <c r="D58" s="88" t="s">
        <v>69</v>
      </c>
      <c r="E58" s="88" t="s">
        <v>60</v>
      </c>
      <c r="F58" s="89" t="s">
        <v>73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x14ac:dyDescent="0.3">
      <c r="A59" s="5" t="s">
        <v>63</v>
      </c>
      <c r="B59" s="4" t="s">
        <v>25</v>
      </c>
      <c r="C59" s="140">
        <v>5</v>
      </c>
      <c r="D59" s="75">
        <f t="shared" ref="D59:D64" si="0">C59/C$65</f>
        <v>0.25</v>
      </c>
      <c r="E59" s="141"/>
      <c r="F59" s="145"/>
      <c r="G59" s="24"/>
      <c r="H59" s="24"/>
      <c r="I59" s="24"/>
      <c r="J59" s="57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1:45" x14ac:dyDescent="0.3">
      <c r="A60" s="7" t="s">
        <v>38</v>
      </c>
      <c r="B60" s="4" t="s">
        <v>26</v>
      </c>
      <c r="C60" s="140">
        <v>1</v>
      </c>
      <c r="D60" s="75">
        <f t="shared" si="0"/>
        <v>0.05</v>
      </c>
      <c r="E60" s="141"/>
      <c r="F60" s="145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45" x14ac:dyDescent="0.3">
      <c r="A61" s="7" t="s">
        <v>27</v>
      </c>
      <c r="B61" s="4" t="s">
        <v>28</v>
      </c>
      <c r="C61" s="140">
        <v>5</v>
      </c>
      <c r="D61" s="75">
        <f t="shared" si="0"/>
        <v>0.25</v>
      </c>
      <c r="E61" s="141"/>
      <c r="F61" s="145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1:45" x14ac:dyDescent="0.3">
      <c r="A62" s="7" t="s">
        <v>64</v>
      </c>
      <c r="B62" s="4" t="s">
        <v>29</v>
      </c>
      <c r="C62" s="140">
        <v>1</v>
      </c>
      <c r="D62" s="75">
        <f t="shared" si="0"/>
        <v>0.05</v>
      </c>
      <c r="E62" s="141"/>
      <c r="F62" s="145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5" x14ac:dyDescent="0.3">
      <c r="A63" s="7" t="s">
        <v>114</v>
      </c>
      <c r="B63" s="4" t="s">
        <v>31</v>
      </c>
      <c r="C63" s="140">
        <v>7</v>
      </c>
      <c r="D63" s="75">
        <f t="shared" si="0"/>
        <v>0.35</v>
      </c>
      <c r="E63" s="141"/>
      <c r="F63" s="145"/>
      <c r="G63" s="24"/>
      <c r="H63" s="24"/>
      <c r="I63" s="24"/>
      <c r="J63" s="62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45" x14ac:dyDescent="0.3">
      <c r="A64" s="8" t="s">
        <v>35</v>
      </c>
      <c r="B64" s="12" t="s">
        <v>32</v>
      </c>
      <c r="C64" s="144">
        <v>1</v>
      </c>
      <c r="D64" s="76">
        <f t="shared" si="0"/>
        <v>0.05</v>
      </c>
      <c r="E64" s="146"/>
      <c r="F64" s="147"/>
      <c r="G64" s="24"/>
      <c r="H64" s="24"/>
      <c r="I64" s="24"/>
      <c r="J64" s="62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</row>
    <row r="65" spans="1:47" ht="15" thickBot="1" x14ac:dyDescent="0.35">
      <c r="A65" s="9" t="s">
        <v>128</v>
      </c>
      <c r="B65" s="13"/>
      <c r="C65" s="73">
        <f>SUM(C59:C64)</f>
        <v>20</v>
      </c>
      <c r="D65" s="77">
        <f>SUM(D59:D64)</f>
        <v>1</v>
      </c>
      <c r="E65" s="138"/>
      <c r="F65" s="115" t="s">
        <v>115</v>
      </c>
      <c r="G65" s="24"/>
      <c r="H65" s="24"/>
      <c r="I65" s="24"/>
      <c r="J65" s="61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</row>
    <row r="66" spans="1:47" s="24" customFormat="1" x14ac:dyDescent="0.3">
      <c r="A66" s="56"/>
      <c r="B66" s="57"/>
      <c r="C66" s="58"/>
      <c r="E66" s="59"/>
      <c r="F66" s="60"/>
      <c r="G66" s="53"/>
      <c r="J66" s="61"/>
    </row>
    <row r="67" spans="1:47" s="24" customFormat="1" ht="18" x14ac:dyDescent="0.35">
      <c r="A67" s="96" t="s">
        <v>122</v>
      </c>
      <c r="B67" s="57"/>
      <c r="C67" s="58"/>
      <c r="E67" s="59"/>
      <c r="F67" s="60"/>
      <c r="G67" s="53"/>
      <c r="J67" s="61"/>
    </row>
    <row r="68" spans="1:47" s="24" customFormat="1" ht="15" thickBot="1" x14ac:dyDescent="0.35">
      <c r="A68" s="56"/>
      <c r="B68" s="57"/>
      <c r="E68" s="59"/>
      <c r="F68" s="52"/>
      <c r="G68" s="53"/>
      <c r="J68" s="62"/>
    </row>
    <row r="69" spans="1:47" x14ac:dyDescent="0.3">
      <c r="A69" s="85" t="s">
        <v>30</v>
      </c>
      <c r="B69" s="86" t="s">
        <v>18</v>
      </c>
      <c r="C69" s="88" t="s">
        <v>84</v>
      </c>
      <c r="D69" s="88" t="s">
        <v>69</v>
      </c>
      <c r="E69" s="88" t="s">
        <v>61</v>
      </c>
      <c r="F69" s="89" t="s">
        <v>73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x14ac:dyDescent="0.3">
      <c r="A70" s="5" t="s">
        <v>63</v>
      </c>
      <c r="B70" s="4" t="s">
        <v>33</v>
      </c>
      <c r="C70" s="148">
        <v>1</v>
      </c>
      <c r="D70" s="75">
        <f t="shared" ref="D70:D75" si="1">C70/C$76</f>
        <v>0.16666666666666666</v>
      </c>
      <c r="E70" s="141"/>
      <c r="F70" s="145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x14ac:dyDescent="0.3">
      <c r="A71" s="7" t="s">
        <v>38</v>
      </c>
      <c r="B71" s="4" t="s">
        <v>34</v>
      </c>
      <c r="C71" s="148">
        <v>1</v>
      </c>
      <c r="D71" s="75">
        <f t="shared" si="1"/>
        <v>0.16666666666666666</v>
      </c>
      <c r="E71" s="141"/>
      <c r="F71" s="145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</row>
    <row r="72" spans="1:47" x14ac:dyDescent="0.3">
      <c r="A72" s="7" t="s">
        <v>27</v>
      </c>
      <c r="B72" s="4" t="s">
        <v>66</v>
      </c>
      <c r="C72" s="148">
        <v>1</v>
      </c>
      <c r="D72" s="75">
        <f t="shared" si="1"/>
        <v>0.16666666666666666</v>
      </c>
      <c r="E72" s="141"/>
      <c r="F72" s="145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</row>
    <row r="73" spans="1:47" x14ac:dyDescent="0.3">
      <c r="A73" s="7" t="s">
        <v>64</v>
      </c>
      <c r="B73" s="4" t="s">
        <v>0</v>
      </c>
      <c r="C73" s="148">
        <v>1</v>
      </c>
      <c r="D73" s="75">
        <f t="shared" si="1"/>
        <v>0.16666666666666666</v>
      </c>
      <c r="E73" s="141"/>
      <c r="F73" s="14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</row>
    <row r="74" spans="1:47" x14ac:dyDescent="0.3">
      <c r="A74" s="7" t="s">
        <v>114</v>
      </c>
      <c r="B74" s="4" t="s">
        <v>67</v>
      </c>
      <c r="C74" s="148">
        <v>1</v>
      </c>
      <c r="D74" s="75">
        <f t="shared" si="1"/>
        <v>0.16666666666666666</v>
      </c>
      <c r="E74" s="141"/>
      <c r="F74" s="145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</row>
    <row r="75" spans="1:47" x14ac:dyDescent="0.3">
      <c r="A75" s="8" t="s">
        <v>35</v>
      </c>
      <c r="B75" s="12" t="s">
        <v>68</v>
      </c>
      <c r="C75" s="149">
        <v>1</v>
      </c>
      <c r="D75" s="76">
        <f t="shared" si="1"/>
        <v>0.16666666666666666</v>
      </c>
      <c r="E75" s="146"/>
      <c r="F75" s="147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ht="15" thickBot="1" x14ac:dyDescent="0.35">
      <c r="A76" s="9" t="s">
        <v>126</v>
      </c>
      <c r="B76" s="13"/>
      <c r="C76" s="79">
        <f>SUM(C70:C75)</f>
        <v>6</v>
      </c>
      <c r="D76" s="80">
        <f>SUM(D70:D75)</f>
        <v>0.99999999999999989</v>
      </c>
      <c r="E76" s="138"/>
      <c r="F76" s="116" t="s">
        <v>116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</row>
    <row r="77" spans="1:47" s="24" customFormat="1" x14ac:dyDescent="0.3">
      <c r="A77" s="56"/>
      <c r="D77" s="59"/>
      <c r="E77" s="59"/>
      <c r="F77" s="63"/>
    </row>
    <row r="78" spans="1:47" s="46" customFormat="1" ht="17.399999999999999" x14ac:dyDescent="0.3">
      <c r="A78" s="41" t="s">
        <v>70</v>
      </c>
    </row>
    <row r="79" spans="1:47" s="24" customFormat="1" ht="17.399999999999999" x14ac:dyDescent="0.3">
      <c r="A79" s="64"/>
    </row>
    <row r="80" spans="1:47" s="24" customFormat="1" ht="18" x14ac:dyDescent="0.35">
      <c r="A80" s="100" t="s">
        <v>119</v>
      </c>
    </row>
    <row r="81" spans="1:47" s="24" customFormat="1" ht="15" thickBot="1" x14ac:dyDescent="0.35"/>
    <row r="82" spans="1:47" s="2" customFormat="1" x14ac:dyDescent="0.3">
      <c r="A82" s="90" t="s">
        <v>71</v>
      </c>
      <c r="B82" s="86" t="s">
        <v>18</v>
      </c>
      <c r="C82" s="88" t="s">
        <v>84</v>
      </c>
      <c r="D82" s="88" t="s">
        <v>69</v>
      </c>
      <c r="E82" s="88" t="s">
        <v>61</v>
      </c>
      <c r="F82" s="91" t="s">
        <v>73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</row>
    <row r="83" spans="1:47" s="3" customFormat="1" x14ac:dyDescent="0.3">
      <c r="A83" s="17" t="s">
        <v>72</v>
      </c>
      <c r="B83" s="20" t="s">
        <v>75</v>
      </c>
      <c r="C83" s="140">
        <v>1</v>
      </c>
      <c r="D83" s="81"/>
      <c r="E83" s="141"/>
      <c r="F83" s="145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</row>
    <row r="84" spans="1:47" x14ac:dyDescent="0.3">
      <c r="A84" s="5" t="s">
        <v>74</v>
      </c>
      <c r="B84" s="4" t="s">
        <v>36</v>
      </c>
      <c r="C84" s="148">
        <v>1</v>
      </c>
      <c r="D84" s="75">
        <f>C84/C$91</f>
        <v>0.16666666666666666</v>
      </c>
      <c r="E84" s="141"/>
      <c r="F84" s="145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</row>
    <row r="85" spans="1:47" x14ac:dyDescent="0.3">
      <c r="A85" s="5" t="s">
        <v>27</v>
      </c>
      <c r="B85" s="4" t="s">
        <v>37</v>
      </c>
      <c r="C85" s="148">
        <v>1</v>
      </c>
      <c r="D85" s="75">
        <f t="shared" ref="D85:D90" si="2">C85/C$91</f>
        <v>0.16666666666666666</v>
      </c>
      <c r="E85" s="141"/>
      <c r="F85" s="145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</row>
    <row r="86" spans="1:47" x14ac:dyDescent="0.3">
      <c r="A86" s="5" t="s">
        <v>38</v>
      </c>
      <c r="B86" s="4" t="s">
        <v>39</v>
      </c>
      <c r="C86" s="148">
        <v>1</v>
      </c>
      <c r="D86" s="75">
        <f t="shared" si="2"/>
        <v>0.16666666666666666</v>
      </c>
      <c r="E86" s="141"/>
      <c r="F86" s="145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</row>
    <row r="87" spans="1:47" x14ac:dyDescent="0.3">
      <c r="A87" s="5" t="s">
        <v>40</v>
      </c>
      <c r="B87" s="4" t="s">
        <v>41</v>
      </c>
      <c r="C87" s="148">
        <v>1</v>
      </c>
      <c r="D87" s="75">
        <f t="shared" si="2"/>
        <v>0.16666666666666666</v>
      </c>
      <c r="E87" s="141"/>
      <c r="F87" s="145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</row>
    <row r="88" spans="1:47" x14ac:dyDescent="0.3">
      <c r="A88" s="5" t="s">
        <v>64</v>
      </c>
      <c r="B88" s="4" t="s">
        <v>76</v>
      </c>
      <c r="C88" s="148">
        <v>1</v>
      </c>
      <c r="D88" s="75">
        <f t="shared" si="2"/>
        <v>0.16666666666666666</v>
      </c>
      <c r="E88" s="141"/>
      <c r="F88" s="145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x14ac:dyDescent="0.3">
      <c r="A89" s="18" t="s">
        <v>35</v>
      </c>
      <c r="B89" s="12" t="s">
        <v>77</v>
      </c>
      <c r="C89" s="149">
        <v>1</v>
      </c>
      <c r="D89" s="76">
        <f t="shared" si="2"/>
        <v>0.16666666666666666</v>
      </c>
      <c r="E89" s="146"/>
      <c r="F89" s="147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</row>
    <row r="90" spans="1:47" x14ac:dyDescent="0.3">
      <c r="A90" s="5" t="s">
        <v>108</v>
      </c>
      <c r="B90" s="4" t="s">
        <v>109</v>
      </c>
      <c r="C90" s="125">
        <f>C83-C91</f>
        <v>-5</v>
      </c>
      <c r="D90" s="75">
        <f t="shared" si="2"/>
        <v>-0.83333333333333337</v>
      </c>
      <c r="E90" s="141"/>
      <c r="F90" s="145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</row>
    <row r="91" spans="1:47" ht="15" thickBot="1" x14ac:dyDescent="0.35">
      <c r="A91" s="19" t="s">
        <v>125</v>
      </c>
      <c r="B91" s="16"/>
      <c r="C91" s="79">
        <f>SUM(C84:C89)</f>
        <v>6</v>
      </c>
      <c r="D91" s="80">
        <f>SUM(D84:D90)</f>
        <v>0.16666666666666652</v>
      </c>
      <c r="E91" s="10"/>
      <c r="F91" s="116" t="s">
        <v>117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</row>
    <row r="92" spans="1:47" s="24" customFormat="1" x14ac:dyDescent="0.3">
      <c r="A92" s="49"/>
      <c r="B92" s="48"/>
      <c r="C92" s="66"/>
      <c r="D92" s="67"/>
      <c r="E92" s="48"/>
      <c r="F92" s="48"/>
    </row>
    <row r="93" spans="1:47" s="24" customFormat="1" x14ac:dyDescent="0.3">
      <c r="A93" s="152"/>
      <c r="B93" s="152"/>
      <c r="C93" s="152"/>
      <c r="D93" s="152"/>
      <c r="E93" s="152"/>
      <c r="F93" s="152"/>
      <c r="G93" s="152"/>
      <c r="H93" s="152"/>
    </row>
    <row r="94" spans="1:47" s="44" customFormat="1" ht="17.399999999999999" x14ac:dyDescent="0.3">
      <c r="A94" s="181" t="s">
        <v>78</v>
      </c>
      <c r="B94" s="181"/>
      <c r="C94" s="181"/>
      <c r="D94" s="68"/>
      <c r="E94" s="68"/>
      <c r="F94" s="68"/>
      <c r="G94" s="68"/>
      <c r="H94" s="68"/>
    </row>
    <row r="95" spans="1:47" s="24" customFormat="1" ht="17.399999999999999" x14ac:dyDescent="0.3">
      <c r="A95" s="55"/>
      <c r="B95" s="71"/>
      <c r="C95" s="71"/>
      <c r="D95" s="71"/>
      <c r="E95" s="71"/>
      <c r="F95" s="71"/>
      <c r="G95" s="71"/>
      <c r="H95" s="71"/>
    </row>
    <row r="96" spans="1:47" s="24" customFormat="1" ht="18" x14ac:dyDescent="0.3">
      <c r="A96" s="99" t="s">
        <v>118</v>
      </c>
      <c r="B96" s="71"/>
      <c r="C96" s="71"/>
      <c r="D96" s="71"/>
      <c r="E96" s="71"/>
      <c r="F96" s="71"/>
      <c r="G96" s="71"/>
      <c r="H96" s="71"/>
    </row>
    <row r="97" spans="1:57" s="24" customFormat="1" ht="15" thickBot="1" x14ac:dyDescent="0.35">
      <c r="A97" s="71"/>
      <c r="B97" s="71"/>
      <c r="C97" s="71"/>
      <c r="D97" s="71"/>
    </row>
    <row r="98" spans="1:57" x14ac:dyDescent="0.3">
      <c r="A98" s="85" t="s">
        <v>83</v>
      </c>
      <c r="B98" s="86" t="s">
        <v>18</v>
      </c>
      <c r="C98" s="88" t="s">
        <v>84</v>
      </c>
      <c r="D98" s="88" t="s">
        <v>69</v>
      </c>
      <c r="E98" s="88" t="s">
        <v>60</v>
      </c>
      <c r="F98" s="91" t="s">
        <v>73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x14ac:dyDescent="0.3">
      <c r="A99" s="5" t="s">
        <v>79</v>
      </c>
      <c r="B99" s="15" t="s">
        <v>19</v>
      </c>
      <c r="C99" s="78">
        <f>C44</f>
        <v>1</v>
      </c>
      <c r="D99" s="82"/>
      <c r="E99" s="141"/>
      <c r="F99" s="145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x14ac:dyDescent="0.3">
      <c r="A100" s="5" t="s">
        <v>80</v>
      </c>
      <c r="B100" s="4" t="s">
        <v>36</v>
      </c>
      <c r="C100" s="78">
        <f>C84</f>
        <v>1</v>
      </c>
      <c r="D100" s="75">
        <f>C100/C$107</f>
        <v>0.125</v>
      </c>
      <c r="E100" s="141"/>
      <c r="F100" s="145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x14ac:dyDescent="0.3">
      <c r="A101" s="5" t="s">
        <v>27</v>
      </c>
      <c r="B101" s="4" t="s">
        <v>37</v>
      </c>
      <c r="C101" s="78">
        <f>C85</f>
        <v>1</v>
      </c>
      <c r="D101" s="75">
        <f t="shared" ref="D101:D107" si="3">C101/C$107</f>
        <v>0.125</v>
      </c>
      <c r="E101" s="141"/>
      <c r="F101" s="145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x14ac:dyDescent="0.3">
      <c r="A102" s="5" t="s">
        <v>81</v>
      </c>
      <c r="B102" s="22" t="s">
        <v>76</v>
      </c>
      <c r="C102" s="78">
        <f>C88</f>
        <v>1</v>
      </c>
      <c r="D102" s="75">
        <f t="shared" si="3"/>
        <v>0.125</v>
      </c>
      <c r="E102" s="141"/>
      <c r="F102" s="145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x14ac:dyDescent="0.3">
      <c r="A103" s="5" t="s">
        <v>38</v>
      </c>
      <c r="B103" s="4" t="s">
        <v>39</v>
      </c>
      <c r="C103" s="78">
        <f>C86</f>
        <v>1</v>
      </c>
      <c r="D103" s="75">
        <f t="shared" si="3"/>
        <v>0.125</v>
      </c>
      <c r="E103" s="141"/>
      <c r="F103" s="145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x14ac:dyDescent="0.3">
      <c r="A104" s="5" t="s">
        <v>40</v>
      </c>
      <c r="B104" s="4" t="s">
        <v>41</v>
      </c>
      <c r="C104" s="78">
        <f>C87</f>
        <v>1</v>
      </c>
      <c r="D104" s="75">
        <f t="shared" si="3"/>
        <v>0.125</v>
      </c>
      <c r="E104" s="141"/>
      <c r="F104" s="145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x14ac:dyDescent="0.3">
      <c r="A105" s="5" t="s">
        <v>43</v>
      </c>
      <c r="B105" s="4" t="s">
        <v>22</v>
      </c>
      <c r="C105" s="78">
        <f>C51</f>
        <v>1</v>
      </c>
      <c r="D105" s="75">
        <f t="shared" si="3"/>
        <v>0.125</v>
      </c>
      <c r="E105" s="141"/>
      <c r="F105" s="145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x14ac:dyDescent="0.3">
      <c r="A106" s="5" t="s">
        <v>35</v>
      </c>
      <c r="B106" s="4" t="s">
        <v>42</v>
      </c>
      <c r="C106" s="78">
        <f>C89+C75</f>
        <v>2</v>
      </c>
      <c r="D106" s="75">
        <f t="shared" si="3"/>
        <v>0.25</v>
      </c>
      <c r="E106" s="141" t="s">
        <v>97</v>
      </c>
      <c r="F106" s="6" t="s">
        <v>98</v>
      </c>
      <c r="G106" s="70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x14ac:dyDescent="0.3">
      <c r="A107" s="21" t="s">
        <v>123</v>
      </c>
      <c r="B107" s="4"/>
      <c r="C107" s="78">
        <f>SUM(C100:C106)</f>
        <v>8</v>
      </c>
      <c r="D107" s="75">
        <f t="shared" si="3"/>
        <v>1</v>
      </c>
      <c r="E107" s="141"/>
      <c r="F107" s="6" t="s">
        <v>90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78" customHeight="1" thickBot="1" x14ac:dyDescent="0.35">
      <c r="A108" s="14" t="s">
        <v>82</v>
      </c>
      <c r="B108" s="23" t="s">
        <v>44</v>
      </c>
      <c r="C108" s="79">
        <f>C99-C107</f>
        <v>-7</v>
      </c>
      <c r="D108" s="83">
        <f>C108/C$99</f>
        <v>-7</v>
      </c>
      <c r="E108" s="138"/>
      <c r="F108" s="11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s="24" customFormat="1" ht="16.5" customHeight="1" x14ac:dyDescent="0.3">
      <c r="A109" s="48"/>
      <c r="B109" s="48"/>
      <c r="C109" s="66"/>
      <c r="D109" s="70"/>
      <c r="E109" s="48"/>
      <c r="F109" s="48"/>
    </row>
    <row r="110" spans="1:57" s="24" customFormat="1" ht="15" thickBot="1" x14ac:dyDescent="0.35"/>
    <row r="111" spans="1:57" x14ac:dyDescent="0.3">
      <c r="A111" s="85" t="s">
        <v>99</v>
      </c>
      <c r="B111" s="88" t="s">
        <v>102</v>
      </c>
      <c r="C111" s="89" t="s">
        <v>73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</row>
    <row r="112" spans="1:57" x14ac:dyDescent="0.3">
      <c r="A112" s="25" t="s">
        <v>100</v>
      </c>
      <c r="B112" s="26">
        <f>(C121-(C121-C61))/C121</f>
        <v>-1.6666666666666667</v>
      </c>
      <c r="C112" s="27" t="s">
        <v>112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</row>
    <row r="113" spans="1:51" ht="15" thickBot="1" x14ac:dyDescent="0.35">
      <c r="A113" s="28" t="s">
        <v>101</v>
      </c>
      <c r="B113" s="29">
        <f>(C101-C61)/(C62+C63+C59)</f>
        <v>-0.30769230769230771</v>
      </c>
      <c r="C113" s="30" t="s">
        <v>113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</row>
    <row r="114" spans="1:51" s="24" customFormat="1" x14ac:dyDescent="0.3"/>
    <row r="115" spans="1:51" s="24" customFormat="1" x14ac:dyDescent="0.3"/>
    <row r="116" spans="1:51" s="46" customFormat="1" ht="17.399999999999999" x14ac:dyDescent="0.3">
      <c r="A116" s="45" t="s">
        <v>104</v>
      </c>
    </row>
    <row r="117" spans="1:51" s="24" customFormat="1" x14ac:dyDescent="0.3"/>
    <row r="118" spans="1:51" s="24" customFormat="1" ht="18" x14ac:dyDescent="0.35">
      <c r="A118" s="100" t="s">
        <v>124</v>
      </c>
    </row>
    <row r="119" spans="1:51" s="24" customFormat="1" ht="15" thickBot="1" x14ac:dyDescent="0.35"/>
    <row r="120" spans="1:51" x14ac:dyDescent="0.3">
      <c r="A120" s="85" t="s">
        <v>85</v>
      </c>
      <c r="B120" s="86" t="s">
        <v>18</v>
      </c>
      <c r="C120" s="88" t="s">
        <v>84</v>
      </c>
      <c r="D120" s="88" t="s">
        <v>69</v>
      </c>
      <c r="E120" s="88" t="s">
        <v>60</v>
      </c>
      <c r="F120" s="91" t="s">
        <v>73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</row>
    <row r="121" spans="1:51" x14ac:dyDescent="0.3">
      <c r="A121" s="5" t="s">
        <v>86</v>
      </c>
      <c r="B121" s="15" t="s">
        <v>87</v>
      </c>
      <c r="C121" s="78">
        <f>C44-C71-C72-C86-C73</f>
        <v>-3</v>
      </c>
      <c r="E121" s="141"/>
      <c r="F121" s="6" t="s">
        <v>111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</row>
    <row r="122" spans="1:51" x14ac:dyDescent="0.3">
      <c r="A122" s="5" t="s">
        <v>27</v>
      </c>
      <c r="B122" s="150" t="s">
        <v>37</v>
      </c>
      <c r="C122" s="78">
        <f>C101</f>
        <v>1</v>
      </c>
      <c r="D122" s="102">
        <f>C122/C$127</f>
        <v>0.16666666666666666</v>
      </c>
      <c r="E122" s="141"/>
      <c r="F122" s="6"/>
      <c r="G122" s="72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</row>
    <row r="123" spans="1:51" x14ac:dyDescent="0.3">
      <c r="A123" s="5" t="s">
        <v>81</v>
      </c>
      <c r="B123" s="4" t="s">
        <v>88</v>
      </c>
      <c r="C123" s="78">
        <f>C102+C62</f>
        <v>2</v>
      </c>
      <c r="D123" s="1">
        <f t="shared" ref="D123:D125" si="4">C123/C$127</f>
        <v>0.33333333333333331</v>
      </c>
      <c r="E123" s="141"/>
      <c r="F123" s="6" t="s">
        <v>89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</row>
    <row r="124" spans="1:51" x14ac:dyDescent="0.3">
      <c r="A124" s="5" t="s">
        <v>40</v>
      </c>
      <c r="B124" s="4" t="s">
        <v>41</v>
      </c>
      <c r="C124" s="78">
        <f>C104</f>
        <v>1</v>
      </c>
      <c r="D124" s="1">
        <f t="shared" si="4"/>
        <v>0.16666666666666666</v>
      </c>
      <c r="E124" s="141"/>
      <c r="F124" s="6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</row>
    <row r="125" spans="1:51" x14ac:dyDescent="0.3">
      <c r="A125" s="5" t="s">
        <v>35</v>
      </c>
      <c r="B125" s="4" t="s">
        <v>42</v>
      </c>
      <c r="C125" s="78">
        <f>C106</f>
        <v>2</v>
      </c>
      <c r="D125" s="1">
        <f t="shared" si="4"/>
        <v>0.33333333333333331</v>
      </c>
      <c r="E125" s="141"/>
      <c r="F125" s="6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</row>
    <row r="126" spans="1:51" x14ac:dyDescent="0.3">
      <c r="A126" s="5" t="s">
        <v>108</v>
      </c>
      <c r="B126" s="4" t="s">
        <v>109</v>
      </c>
      <c r="C126" s="78"/>
      <c r="D126" s="1"/>
      <c r="E126" s="141"/>
      <c r="F126" s="6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</row>
    <row r="127" spans="1:51" ht="15" thickBot="1" x14ac:dyDescent="0.35">
      <c r="A127" s="19" t="s">
        <v>130</v>
      </c>
      <c r="B127" s="16"/>
      <c r="C127" s="79">
        <f>SUM(C122:C126)</f>
        <v>6</v>
      </c>
      <c r="D127" s="84"/>
      <c r="E127" s="138"/>
      <c r="F127" s="11" t="s">
        <v>131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</row>
    <row r="128" spans="1:51" s="24" customFormat="1" x14ac:dyDescent="0.3"/>
    <row r="129" spans="1:1" s="24" customFormat="1" x14ac:dyDescent="0.3"/>
    <row r="130" spans="1:1" s="24" customFormat="1" x14ac:dyDescent="0.3"/>
    <row r="131" spans="1:1" s="24" customFormat="1" ht="21" x14ac:dyDescent="0.4">
      <c r="A131" s="101" t="s">
        <v>106</v>
      </c>
    </row>
    <row r="132" spans="1:1" s="24" customFormat="1" x14ac:dyDescent="0.3"/>
    <row r="133" spans="1:1" s="24" customFormat="1" x14ac:dyDescent="0.3"/>
    <row r="134" spans="1:1" s="24" customFormat="1" x14ac:dyDescent="0.3"/>
    <row r="135" spans="1:1" s="24" customFormat="1" x14ac:dyDescent="0.3"/>
    <row r="136" spans="1:1" s="24" customFormat="1" x14ac:dyDescent="0.3"/>
    <row r="137" spans="1:1" s="24" customFormat="1" x14ac:dyDescent="0.3"/>
    <row r="138" spans="1:1" s="24" customFormat="1" x14ac:dyDescent="0.3"/>
    <row r="139" spans="1:1" s="24" customFormat="1" x14ac:dyDescent="0.3"/>
    <row r="140" spans="1:1" s="24" customFormat="1" x14ac:dyDescent="0.3"/>
    <row r="141" spans="1:1" s="24" customFormat="1" x14ac:dyDescent="0.3"/>
    <row r="142" spans="1:1" s="24" customFormat="1" x14ac:dyDescent="0.3"/>
    <row r="143" spans="1:1" s="24" customFormat="1" x14ac:dyDescent="0.3"/>
    <row r="144" spans="1:1" s="24" customFormat="1" x14ac:dyDescent="0.3"/>
    <row r="145" s="24" customFormat="1" x14ac:dyDescent="0.3"/>
    <row r="146" s="24" customFormat="1" x14ac:dyDescent="0.3"/>
    <row r="147" s="24" customFormat="1" x14ac:dyDescent="0.3"/>
    <row r="148" s="24" customFormat="1" x14ac:dyDescent="0.3"/>
    <row r="149" s="24" customFormat="1" x14ac:dyDescent="0.3"/>
    <row r="150" s="24" customFormat="1" x14ac:dyDescent="0.3"/>
    <row r="151" s="24" customFormat="1" x14ac:dyDescent="0.3"/>
    <row r="152" s="24" customFormat="1" x14ac:dyDescent="0.3"/>
    <row r="153" s="24" customFormat="1" x14ac:dyDescent="0.3"/>
    <row r="154" s="24" customFormat="1" x14ac:dyDescent="0.3"/>
    <row r="155" s="24" customFormat="1" x14ac:dyDescent="0.3"/>
    <row r="156" s="24" customFormat="1" x14ac:dyDescent="0.3"/>
    <row r="157" s="24" customFormat="1" x14ac:dyDescent="0.3"/>
    <row r="158" s="24" customFormat="1" x14ac:dyDescent="0.3"/>
    <row r="159" s="24" customFormat="1" x14ac:dyDescent="0.3"/>
    <row r="160" s="24" customFormat="1" x14ac:dyDescent="0.3"/>
    <row r="161" s="24" customFormat="1" x14ac:dyDescent="0.3"/>
    <row r="162" s="24" customFormat="1" x14ac:dyDescent="0.3"/>
    <row r="163" s="24" customFormat="1" x14ac:dyDescent="0.3"/>
    <row r="164" s="24" customFormat="1" x14ac:dyDescent="0.3"/>
    <row r="165" s="24" customFormat="1" x14ac:dyDescent="0.3"/>
    <row r="166" s="24" customFormat="1" x14ac:dyDescent="0.3"/>
    <row r="167" s="24" customFormat="1" x14ac:dyDescent="0.3"/>
    <row r="168" s="24" customFormat="1" x14ac:dyDescent="0.3"/>
    <row r="169" s="24" customFormat="1" x14ac:dyDescent="0.3"/>
    <row r="170" s="24" customFormat="1" x14ac:dyDescent="0.3"/>
    <row r="171" s="24" customFormat="1" x14ac:dyDescent="0.3"/>
    <row r="172" s="24" customFormat="1" x14ac:dyDescent="0.3"/>
    <row r="173" s="24" customFormat="1" x14ac:dyDescent="0.3"/>
    <row r="174" s="24" customFormat="1" x14ac:dyDescent="0.3"/>
    <row r="175" s="24" customFormat="1" x14ac:dyDescent="0.3"/>
    <row r="176" s="24" customFormat="1" x14ac:dyDescent="0.3"/>
    <row r="177" s="24" customFormat="1" x14ac:dyDescent="0.3"/>
    <row r="178" s="24" customFormat="1" x14ac:dyDescent="0.3"/>
    <row r="179" s="24" customFormat="1" x14ac:dyDescent="0.3"/>
    <row r="180" s="24" customFormat="1" x14ac:dyDescent="0.3"/>
    <row r="181" s="24" customFormat="1" x14ac:dyDescent="0.3"/>
    <row r="182" s="24" customFormat="1" x14ac:dyDescent="0.3"/>
    <row r="183" s="24" customFormat="1" x14ac:dyDescent="0.3"/>
    <row r="184" s="24" customFormat="1" x14ac:dyDescent="0.3"/>
    <row r="185" s="24" customFormat="1" x14ac:dyDescent="0.3"/>
    <row r="186" s="24" customFormat="1" x14ac:dyDescent="0.3"/>
    <row r="187" s="24" customFormat="1" x14ac:dyDescent="0.3"/>
    <row r="188" s="24" customFormat="1" x14ac:dyDescent="0.3"/>
    <row r="189" s="24" customFormat="1" x14ac:dyDescent="0.3"/>
    <row r="190" s="24" customFormat="1" x14ac:dyDescent="0.3"/>
    <row r="191" s="24" customFormat="1" x14ac:dyDescent="0.3"/>
    <row r="192" s="24" customFormat="1" x14ac:dyDescent="0.3"/>
    <row r="193" s="24" customFormat="1" x14ac:dyDescent="0.3"/>
    <row r="194" s="24" customFormat="1" x14ac:dyDescent="0.3"/>
    <row r="195" s="24" customFormat="1" x14ac:dyDescent="0.3"/>
    <row r="196" s="24" customFormat="1" x14ac:dyDescent="0.3"/>
    <row r="197" s="24" customFormat="1" x14ac:dyDescent="0.3"/>
    <row r="198" s="24" customFormat="1" x14ac:dyDescent="0.3"/>
    <row r="199" s="24" customFormat="1" x14ac:dyDescent="0.3"/>
    <row r="200" s="24" customFormat="1" x14ac:dyDescent="0.3"/>
    <row r="201" s="24" customFormat="1" x14ac:dyDescent="0.3"/>
    <row r="202" s="24" customFormat="1" x14ac:dyDescent="0.3"/>
    <row r="203" s="24" customFormat="1" x14ac:dyDescent="0.3"/>
    <row r="204" s="24" customFormat="1" x14ac:dyDescent="0.3"/>
    <row r="205" s="24" customFormat="1" x14ac:dyDescent="0.3"/>
    <row r="206" s="24" customFormat="1" x14ac:dyDescent="0.3"/>
    <row r="207" s="24" customFormat="1" x14ac:dyDescent="0.3"/>
    <row r="208" s="24" customFormat="1" x14ac:dyDescent="0.3"/>
    <row r="209" s="24" customFormat="1" x14ac:dyDescent="0.3"/>
    <row r="210" s="24" customFormat="1" x14ac:dyDescent="0.3"/>
    <row r="211" s="24" customFormat="1" x14ac:dyDescent="0.3"/>
    <row r="212" s="24" customFormat="1" x14ac:dyDescent="0.3"/>
    <row r="213" s="24" customFormat="1" x14ac:dyDescent="0.3"/>
    <row r="214" s="24" customFormat="1" x14ac:dyDescent="0.3"/>
    <row r="215" s="24" customFormat="1" x14ac:dyDescent="0.3"/>
    <row r="216" s="24" customFormat="1" x14ac:dyDescent="0.3"/>
    <row r="217" s="24" customFormat="1" x14ac:dyDescent="0.3"/>
    <row r="218" s="24" customFormat="1" x14ac:dyDescent="0.3"/>
    <row r="219" s="24" customFormat="1" x14ac:dyDescent="0.3"/>
    <row r="220" s="24" customFormat="1" x14ac:dyDescent="0.3"/>
    <row r="221" s="24" customFormat="1" x14ac:dyDescent="0.3"/>
    <row r="222" s="24" customFormat="1" x14ac:dyDescent="0.3"/>
    <row r="223" s="24" customFormat="1" x14ac:dyDescent="0.3"/>
    <row r="224" s="24" customFormat="1" x14ac:dyDescent="0.3"/>
    <row r="225" s="24" customFormat="1" x14ac:dyDescent="0.3"/>
    <row r="226" s="24" customFormat="1" x14ac:dyDescent="0.3"/>
    <row r="227" s="24" customFormat="1" x14ac:dyDescent="0.3"/>
    <row r="228" s="24" customFormat="1" x14ac:dyDescent="0.3"/>
    <row r="229" s="24" customFormat="1" x14ac:dyDescent="0.3"/>
    <row r="230" s="24" customFormat="1" x14ac:dyDescent="0.3"/>
    <row r="231" s="24" customFormat="1" x14ac:dyDescent="0.3"/>
    <row r="232" s="24" customFormat="1" x14ac:dyDescent="0.3"/>
    <row r="233" s="24" customFormat="1" x14ac:dyDescent="0.3"/>
    <row r="234" s="24" customFormat="1" x14ac:dyDescent="0.3"/>
    <row r="235" s="24" customFormat="1" x14ac:dyDescent="0.3"/>
    <row r="236" s="24" customFormat="1" x14ac:dyDescent="0.3"/>
    <row r="237" s="24" customFormat="1" x14ac:dyDescent="0.3"/>
    <row r="238" s="24" customFormat="1" x14ac:dyDescent="0.3"/>
    <row r="239" s="24" customFormat="1" x14ac:dyDescent="0.3"/>
    <row r="240" s="24" customFormat="1" x14ac:dyDescent="0.3"/>
    <row r="241" s="24" customFormat="1" x14ac:dyDescent="0.3"/>
    <row r="242" s="24" customFormat="1" x14ac:dyDescent="0.3"/>
    <row r="243" s="24" customFormat="1" x14ac:dyDescent="0.3"/>
    <row r="244" s="24" customFormat="1" x14ac:dyDescent="0.3"/>
    <row r="245" s="24" customFormat="1" x14ac:dyDescent="0.3"/>
    <row r="246" s="24" customFormat="1" x14ac:dyDescent="0.3"/>
    <row r="247" s="24" customFormat="1" x14ac:dyDescent="0.3"/>
    <row r="248" s="24" customFormat="1" x14ac:dyDescent="0.3"/>
    <row r="249" s="24" customFormat="1" x14ac:dyDescent="0.3"/>
    <row r="250" s="24" customFormat="1" x14ac:dyDescent="0.3"/>
    <row r="251" s="24" customFormat="1" x14ac:dyDescent="0.3"/>
    <row r="252" s="24" customFormat="1" x14ac:dyDescent="0.3"/>
  </sheetData>
  <mergeCells count="44">
    <mergeCell ref="A56:B56"/>
    <mergeCell ref="A36:B36"/>
    <mergeCell ref="B11:E12"/>
    <mergeCell ref="A94:C94"/>
    <mergeCell ref="A33:B33"/>
    <mergeCell ref="A34:B34"/>
    <mergeCell ref="A35:B35"/>
    <mergeCell ref="A29:B29"/>
    <mergeCell ref="D29:E29"/>
    <mergeCell ref="A30:E30"/>
    <mergeCell ref="A31:B31"/>
    <mergeCell ref="D31:E31"/>
    <mergeCell ref="A32:B32"/>
    <mergeCell ref="A24:B24"/>
    <mergeCell ref="D24:E24"/>
    <mergeCell ref="A25:B25"/>
    <mergeCell ref="A28:B28"/>
    <mergeCell ref="D28:E28"/>
    <mergeCell ref="A20:B20"/>
    <mergeCell ref="D20:E20"/>
    <mergeCell ref="A21:E21"/>
    <mergeCell ref="A23:B23"/>
    <mergeCell ref="D23:E23"/>
    <mergeCell ref="D25:E25"/>
    <mergeCell ref="A26:B26"/>
    <mergeCell ref="D26:E26"/>
    <mergeCell ref="A27:B27"/>
    <mergeCell ref="D27:E27"/>
    <mergeCell ref="A93:H93"/>
    <mergeCell ref="A11:A12"/>
    <mergeCell ref="A14:B14"/>
    <mergeCell ref="D14:E14"/>
    <mergeCell ref="A15:B15"/>
    <mergeCell ref="D15:E15"/>
    <mergeCell ref="A22:B22"/>
    <mergeCell ref="D22:E22"/>
    <mergeCell ref="A16:B16"/>
    <mergeCell ref="D16:E16"/>
    <mergeCell ref="A17:B17"/>
    <mergeCell ref="D17:E17"/>
    <mergeCell ref="A18:B18"/>
    <mergeCell ref="D18:E18"/>
    <mergeCell ref="A19:B19"/>
    <mergeCell ref="D19:E19"/>
  </mergeCells>
  <pageMargins left="0.7" right="0.7" top="0.75" bottom="0.75" header="0.3" footer="0.3"/>
  <pageSetup paperSize="8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5D226-DAB8-4606-AD88-F1102DA6D180}">
  <dimension ref="A1:BE252"/>
  <sheetViews>
    <sheetView tabSelected="1" topLeftCell="A80" zoomScale="91" zoomScaleNormal="91" workbookViewId="0">
      <selection activeCell="C18" sqref="C18"/>
    </sheetView>
  </sheetViews>
  <sheetFormatPr defaultRowHeight="14.4" x14ac:dyDescent="0.3"/>
  <cols>
    <col min="1" max="1" width="87.88671875" customWidth="1"/>
    <col min="2" max="2" width="25.33203125" customWidth="1"/>
    <col min="3" max="3" width="29.5546875" customWidth="1"/>
    <col min="4" max="4" width="16.6640625" bestFit="1" customWidth="1"/>
    <col min="5" max="5" width="28.44140625" customWidth="1"/>
    <col min="6" max="6" width="66.33203125" customWidth="1"/>
    <col min="7" max="7" width="28.88671875" bestFit="1" customWidth="1"/>
    <col min="8" max="8" width="18.44140625" customWidth="1"/>
    <col min="9" max="9" width="15.6640625" customWidth="1"/>
    <col min="10" max="10" width="17.6640625" customWidth="1"/>
    <col min="11" max="12" width="16.5546875" customWidth="1"/>
  </cols>
  <sheetData>
    <row r="1" spans="1:43" s="128" customFormat="1" ht="20.25" customHeight="1" x14ac:dyDescent="0.3"/>
    <row r="2" spans="1:43" s="128" customFormat="1" ht="39.75" customHeight="1" x14ac:dyDescent="0.3">
      <c r="A2" s="208" t="s">
        <v>132</v>
      </c>
      <c r="B2" s="208"/>
    </row>
    <row r="3" spans="1:43" s="128" customFormat="1" ht="15" x14ac:dyDescent="0.3">
      <c r="A3" s="209">
        <v>44384</v>
      </c>
      <c r="B3" s="209"/>
    </row>
    <row r="4" spans="1:43" s="128" customFormat="1" x14ac:dyDescent="0.3"/>
    <row r="5" spans="1:43" s="128" customFormat="1" x14ac:dyDescent="0.3"/>
    <row r="6" spans="1:43" s="128" customFormat="1" x14ac:dyDescent="0.3"/>
    <row r="7" spans="1:43" s="42" customFormat="1" ht="17.399999999999999" x14ac:dyDescent="0.3">
      <c r="A7" s="41" t="s">
        <v>45</v>
      </c>
    </row>
    <row r="8" spans="1:43" s="31" customFormat="1" x14ac:dyDescent="0.3">
      <c r="F8" s="128"/>
      <c r="G8" s="128"/>
      <c r="H8" s="128"/>
      <c r="O8" s="32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</row>
    <row r="9" spans="1:43" s="128" customFormat="1" ht="15.6" x14ac:dyDescent="0.3">
      <c r="A9" s="69" t="s">
        <v>46</v>
      </c>
      <c r="O9" s="33"/>
    </row>
    <row r="10" spans="1:43" s="128" customFormat="1" ht="15" thickBot="1" x14ac:dyDescent="0.35">
      <c r="O10" s="34"/>
    </row>
    <row r="11" spans="1:43" s="128" customFormat="1" ht="15" customHeight="1" x14ac:dyDescent="0.3">
      <c r="A11" s="153" t="s">
        <v>47</v>
      </c>
      <c r="B11" s="175" t="s">
        <v>48</v>
      </c>
      <c r="C11" s="176"/>
      <c r="D11" s="176"/>
      <c r="E11" s="177"/>
      <c r="O11" s="34"/>
    </row>
    <row r="12" spans="1:43" s="128" customFormat="1" ht="15.75" customHeight="1" thickBot="1" x14ac:dyDescent="0.35">
      <c r="A12" s="154"/>
      <c r="B12" s="178"/>
      <c r="C12" s="179"/>
      <c r="D12" s="179"/>
      <c r="E12" s="180"/>
      <c r="O12" s="34"/>
    </row>
    <row r="13" spans="1:43" s="128" customFormat="1" ht="26.25" customHeight="1" thickBot="1" x14ac:dyDescent="0.35">
      <c r="A13" s="39" t="s">
        <v>49</v>
      </c>
      <c r="B13" s="38"/>
      <c r="C13" s="38"/>
      <c r="D13" s="38"/>
      <c r="E13" s="40"/>
      <c r="O13" s="34"/>
    </row>
    <row r="14" spans="1:43" s="128" customFormat="1" ht="16.2" thickBot="1" x14ac:dyDescent="0.35">
      <c r="A14" s="155" t="s">
        <v>1</v>
      </c>
      <c r="B14" s="156"/>
      <c r="C14" s="129" t="s">
        <v>2</v>
      </c>
      <c r="D14" s="157" t="s">
        <v>3</v>
      </c>
      <c r="E14" s="158"/>
      <c r="O14" s="34"/>
    </row>
    <row r="15" spans="1:43" s="128" customFormat="1" ht="16.2" thickBot="1" x14ac:dyDescent="0.35">
      <c r="A15" s="159" t="s">
        <v>50</v>
      </c>
      <c r="B15" s="160"/>
      <c r="C15" s="103" t="s">
        <v>51</v>
      </c>
      <c r="D15" s="202"/>
      <c r="E15" s="203"/>
      <c r="O15" s="34"/>
    </row>
    <row r="16" spans="1:43" s="128" customFormat="1" ht="16.2" thickBot="1" x14ac:dyDescent="0.35">
      <c r="A16" s="159" t="s">
        <v>4</v>
      </c>
      <c r="B16" s="160"/>
      <c r="C16" s="103" t="s">
        <v>52</v>
      </c>
      <c r="D16" s="202"/>
      <c r="E16" s="203"/>
      <c r="O16" s="34"/>
    </row>
    <row r="17" spans="1:15" s="128" customFormat="1" ht="16.2" thickBot="1" x14ac:dyDescent="0.35">
      <c r="A17" s="159" t="s">
        <v>5</v>
      </c>
      <c r="B17" s="160"/>
      <c r="C17" s="104"/>
      <c r="D17" s="202"/>
      <c r="E17" s="203"/>
      <c r="O17" s="33"/>
    </row>
    <row r="18" spans="1:15" s="128" customFormat="1" ht="16.2" thickBot="1" x14ac:dyDescent="0.35">
      <c r="A18" s="159" t="s">
        <v>6</v>
      </c>
      <c r="B18" s="160"/>
      <c r="C18" s="104"/>
      <c r="D18" s="202"/>
      <c r="E18" s="203"/>
    </row>
    <row r="19" spans="1:15" s="128" customFormat="1" ht="16.2" thickBot="1" x14ac:dyDescent="0.35">
      <c r="A19" s="159" t="s">
        <v>7</v>
      </c>
      <c r="B19" s="160"/>
      <c r="C19" s="103" t="s">
        <v>107</v>
      </c>
      <c r="D19" s="202"/>
      <c r="E19" s="203"/>
    </row>
    <row r="20" spans="1:15" s="128" customFormat="1" ht="15.6" thickBot="1" x14ac:dyDescent="0.35">
      <c r="A20" s="163" t="s">
        <v>8</v>
      </c>
      <c r="B20" s="164"/>
      <c r="C20" s="105"/>
      <c r="D20" s="206"/>
      <c r="E20" s="207"/>
    </row>
    <row r="21" spans="1:15" s="128" customFormat="1" ht="15.75" customHeight="1" thickTop="1" thickBot="1" x14ac:dyDescent="0.35">
      <c r="A21" s="167" t="s">
        <v>9</v>
      </c>
      <c r="B21" s="168"/>
      <c r="C21" s="168"/>
      <c r="D21" s="168"/>
      <c r="E21" s="169"/>
    </row>
    <row r="22" spans="1:15" s="128" customFormat="1" ht="16.8" thickTop="1" thickBot="1" x14ac:dyDescent="0.35">
      <c r="A22" s="155" t="s">
        <v>1</v>
      </c>
      <c r="B22" s="156"/>
      <c r="C22" s="129" t="s">
        <v>2</v>
      </c>
      <c r="D22" s="157" t="s">
        <v>3</v>
      </c>
      <c r="E22" s="158"/>
    </row>
    <row r="23" spans="1:15" s="128" customFormat="1" ht="15.6" thickBot="1" x14ac:dyDescent="0.35">
      <c r="A23" s="159" t="s">
        <v>50</v>
      </c>
      <c r="B23" s="160"/>
      <c r="C23" s="103" t="s">
        <v>51</v>
      </c>
      <c r="D23" s="200"/>
      <c r="E23" s="201"/>
    </row>
    <row r="24" spans="1:15" s="128" customFormat="1" ht="15.6" thickBot="1" x14ac:dyDescent="0.35">
      <c r="A24" s="159" t="s">
        <v>4</v>
      </c>
      <c r="B24" s="160"/>
      <c r="C24" s="103" t="s">
        <v>52</v>
      </c>
      <c r="D24" s="200"/>
      <c r="E24" s="201"/>
    </row>
    <row r="25" spans="1:15" s="128" customFormat="1" ht="15.6" thickBot="1" x14ac:dyDescent="0.35">
      <c r="A25" s="159" t="s">
        <v>10</v>
      </c>
      <c r="B25" s="160"/>
      <c r="C25" s="103" t="s">
        <v>53</v>
      </c>
      <c r="D25" s="200" t="s">
        <v>54</v>
      </c>
      <c r="E25" s="201"/>
    </row>
    <row r="26" spans="1:15" s="128" customFormat="1" ht="15.6" thickBot="1" x14ac:dyDescent="0.35">
      <c r="A26" s="159" t="s">
        <v>6</v>
      </c>
      <c r="B26" s="160"/>
      <c r="C26" s="103"/>
      <c r="D26" s="200"/>
      <c r="E26" s="201"/>
    </row>
    <row r="27" spans="1:15" s="128" customFormat="1" ht="15.6" thickBot="1" x14ac:dyDescent="0.35">
      <c r="A27" s="159" t="s">
        <v>7</v>
      </c>
      <c r="B27" s="160"/>
      <c r="C27" s="103" t="s">
        <v>55</v>
      </c>
      <c r="D27" s="200"/>
      <c r="E27" s="201"/>
    </row>
    <row r="28" spans="1:15" s="128" customFormat="1" ht="16.2" thickBot="1" x14ac:dyDescent="0.35">
      <c r="A28" s="159" t="s">
        <v>11</v>
      </c>
      <c r="B28" s="160"/>
      <c r="C28" s="103" t="s">
        <v>56</v>
      </c>
      <c r="D28" s="202"/>
      <c r="E28" s="203"/>
    </row>
    <row r="29" spans="1:15" s="128" customFormat="1" ht="30.6" thickBot="1" x14ac:dyDescent="0.35">
      <c r="A29" s="188" t="s">
        <v>57</v>
      </c>
      <c r="B29" s="189"/>
      <c r="C29" s="106" t="s">
        <v>58</v>
      </c>
      <c r="D29" s="204"/>
      <c r="E29" s="205"/>
    </row>
    <row r="30" spans="1:15" s="128" customFormat="1" ht="16.8" thickTop="1" thickBot="1" x14ac:dyDescent="0.35">
      <c r="A30" s="167" t="s">
        <v>12</v>
      </c>
      <c r="B30" s="168"/>
      <c r="C30" s="168"/>
      <c r="D30" s="168"/>
      <c r="E30" s="169"/>
    </row>
    <row r="31" spans="1:15" s="128" customFormat="1" ht="16.8" thickTop="1" thickBot="1" x14ac:dyDescent="0.35">
      <c r="A31" s="192" t="s">
        <v>1</v>
      </c>
      <c r="B31" s="193"/>
      <c r="C31" s="37" t="s">
        <v>2</v>
      </c>
      <c r="D31" s="194" t="s">
        <v>3</v>
      </c>
      <c r="E31" s="195"/>
    </row>
    <row r="32" spans="1:15" s="128" customFormat="1" ht="16.2" thickTop="1" thickBot="1" x14ac:dyDescent="0.35">
      <c r="A32" s="184" t="s">
        <v>13</v>
      </c>
      <c r="B32" s="185"/>
      <c r="C32" s="107"/>
      <c r="D32" s="198"/>
      <c r="E32" s="199"/>
    </row>
    <row r="33" spans="1:43" s="128" customFormat="1" ht="16.2" thickTop="1" thickBot="1" x14ac:dyDescent="0.35">
      <c r="A33" s="182" t="s">
        <v>14</v>
      </c>
      <c r="B33" s="183"/>
      <c r="C33" s="107"/>
      <c r="D33" s="198"/>
      <c r="E33" s="199"/>
    </row>
    <row r="34" spans="1:43" s="128" customFormat="1" ht="15.75" customHeight="1" thickTop="1" thickBot="1" x14ac:dyDescent="0.35">
      <c r="A34" s="184" t="s">
        <v>15</v>
      </c>
      <c r="B34" s="185"/>
      <c r="C34" s="127"/>
      <c r="D34" s="198"/>
      <c r="E34" s="199"/>
    </row>
    <row r="35" spans="1:43" s="128" customFormat="1" ht="16.2" thickTop="1" thickBot="1" x14ac:dyDescent="0.35">
      <c r="A35" s="186" t="s">
        <v>16</v>
      </c>
      <c r="B35" s="187"/>
      <c r="C35" s="127"/>
      <c r="D35" s="198"/>
      <c r="E35" s="199"/>
    </row>
    <row r="36" spans="1:43" s="128" customFormat="1" ht="16.2" thickTop="1" thickBot="1" x14ac:dyDescent="0.35">
      <c r="A36" s="173" t="s">
        <v>17</v>
      </c>
      <c r="B36" s="174"/>
      <c r="C36" s="126"/>
      <c r="D36" s="196"/>
      <c r="E36" s="197"/>
    </row>
    <row r="37" spans="1:43" s="128" customFormat="1" x14ac:dyDescent="0.3">
      <c r="A37" s="35"/>
      <c r="B37" s="36"/>
    </row>
    <row r="38" spans="1:43" s="128" customFormat="1" x14ac:dyDescent="0.3">
      <c r="A38" s="35"/>
      <c r="B38" s="36"/>
    </row>
    <row r="39" spans="1:43" s="128" customFormat="1" x14ac:dyDescent="0.3"/>
    <row r="40" spans="1:43" s="42" customFormat="1" ht="17.399999999999999" x14ac:dyDescent="0.3">
      <c r="A40" s="43" t="s">
        <v>59</v>
      </c>
    </row>
    <row r="41" spans="1:43" s="128" customFormat="1" x14ac:dyDescent="0.3"/>
    <row r="42" spans="1:43" s="128" customFormat="1" ht="15" thickBot="1" x14ac:dyDescent="0.35"/>
    <row r="43" spans="1:43" x14ac:dyDescent="0.3">
      <c r="A43" s="85" t="s">
        <v>95</v>
      </c>
      <c r="B43" s="86" t="s">
        <v>18</v>
      </c>
      <c r="C43" s="88" t="s">
        <v>84</v>
      </c>
      <c r="D43" s="88" t="s">
        <v>60</v>
      </c>
      <c r="E43" s="88" t="s">
        <v>94</v>
      </c>
      <c r="F43" s="89" t="s">
        <v>73</v>
      </c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</row>
    <row r="44" spans="1:43" ht="15" thickBot="1" x14ac:dyDescent="0.35">
      <c r="A44" s="14" t="s">
        <v>127</v>
      </c>
      <c r="B44" s="151" t="s">
        <v>19</v>
      </c>
      <c r="C44" s="108">
        <v>98.15</v>
      </c>
      <c r="D44" s="114"/>
      <c r="E44" s="120">
        <v>25</v>
      </c>
      <c r="F44" s="111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</row>
    <row r="45" spans="1:43" s="128" customFormat="1" x14ac:dyDescent="0.3">
      <c r="A45" s="48"/>
      <c r="B45" s="49"/>
      <c r="C45" s="50"/>
      <c r="D45" s="48"/>
      <c r="E45" s="48"/>
      <c r="F45" s="48"/>
    </row>
    <row r="46" spans="1:43" s="128" customFormat="1" x14ac:dyDescent="0.3">
      <c r="F46" s="51"/>
    </row>
    <row r="47" spans="1:43" s="46" customFormat="1" ht="17.399999999999999" x14ac:dyDescent="0.3">
      <c r="A47" s="45" t="s">
        <v>103</v>
      </c>
      <c r="F47" s="47"/>
    </row>
    <row r="48" spans="1:43" s="128" customFormat="1" ht="15" thickBot="1" x14ac:dyDescent="0.35">
      <c r="F48" s="51"/>
    </row>
    <row r="49" spans="1:45" x14ac:dyDescent="0.3">
      <c r="A49" s="85" t="s">
        <v>96</v>
      </c>
      <c r="B49" s="86" t="s">
        <v>18</v>
      </c>
      <c r="C49" s="87" t="s">
        <v>84</v>
      </c>
      <c r="D49" s="88" t="s">
        <v>61</v>
      </c>
      <c r="E49" s="89" t="s">
        <v>73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</row>
    <row r="50" spans="1:45" x14ac:dyDescent="0.3">
      <c r="A50" s="5" t="s">
        <v>62</v>
      </c>
      <c r="B50" s="15" t="s">
        <v>20</v>
      </c>
      <c r="C50" s="92">
        <v>85.1</v>
      </c>
      <c r="D50" s="112"/>
      <c r="E50" s="117"/>
      <c r="F50" s="128"/>
      <c r="G50" s="128"/>
      <c r="H50" s="128"/>
      <c r="I50" s="52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</row>
    <row r="51" spans="1:45" x14ac:dyDescent="0.3">
      <c r="A51" s="5" t="s">
        <v>21</v>
      </c>
      <c r="B51" s="15" t="s">
        <v>22</v>
      </c>
      <c r="C51" s="92">
        <v>14.3</v>
      </c>
      <c r="D51" s="112"/>
      <c r="E51" s="118"/>
      <c r="F51" s="128"/>
      <c r="G51" s="128"/>
      <c r="H51" s="128"/>
      <c r="I51" s="52"/>
      <c r="J51" s="53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</row>
    <row r="52" spans="1:45" ht="15" thickBot="1" x14ac:dyDescent="0.35">
      <c r="A52" s="14" t="s">
        <v>23</v>
      </c>
      <c r="B52" s="16"/>
      <c r="C52" s="73">
        <f>SUM(C50:C51)</f>
        <v>99.399999999999991</v>
      </c>
      <c r="D52" s="10"/>
      <c r="E52" s="11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</row>
    <row r="53" spans="1:45" s="128" customFormat="1" x14ac:dyDescent="0.3">
      <c r="C53" s="74"/>
      <c r="I53" s="53"/>
    </row>
    <row r="54" spans="1:45" s="46" customFormat="1" ht="21" x14ac:dyDescent="0.3">
      <c r="A54" s="97" t="s">
        <v>105</v>
      </c>
      <c r="B54" s="97"/>
      <c r="C54" s="98"/>
      <c r="F54" s="47"/>
      <c r="I54" s="54"/>
    </row>
    <row r="55" spans="1:45" s="128" customFormat="1" ht="14.25" customHeight="1" x14ac:dyDescent="0.3">
      <c r="A55" s="55"/>
      <c r="F55" s="51"/>
      <c r="I55" s="53"/>
    </row>
    <row r="56" spans="1:45" s="128" customFormat="1" ht="24" customHeight="1" x14ac:dyDescent="0.3">
      <c r="A56" s="172" t="s">
        <v>121</v>
      </c>
      <c r="B56" s="172"/>
      <c r="F56" s="51"/>
      <c r="I56" s="53"/>
    </row>
    <row r="57" spans="1:45" s="128" customFormat="1" ht="15" thickBot="1" x14ac:dyDescent="0.35">
      <c r="F57" s="51"/>
    </row>
    <row r="58" spans="1:45" x14ac:dyDescent="0.3">
      <c r="A58" s="85" t="s">
        <v>24</v>
      </c>
      <c r="B58" s="86" t="s">
        <v>18</v>
      </c>
      <c r="C58" s="87" t="s">
        <v>84</v>
      </c>
      <c r="D58" s="88" t="s">
        <v>69</v>
      </c>
      <c r="E58" s="88" t="s">
        <v>60</v>
      </c>
      <c r="F58" s="89" t="s">
        <v>73</v>
      </c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</row>
    <row r="59" spans="1:45" x14ac:dyDescent="0.3">
      <c r="A59" s="5" t="s">
        <v>63</v>
      </c>
      <c r="B59" s="4" t="s">
        <v>25</v>
      </c>
      <c r="C59" s="92">
        <v>11.1</v>
      </c>
      <c r="D59" s="75">
        <f t="shared" ref="D59:D64" si="0">C59/C$65</f>
        <v>0.13028169014084509</v>
      </c>
      <c r="E59" s="112"/>
      <c r="F59" s="109"/>
      <c r="G59" s="128"/>
      <c r="H59" s="128"/>
      <c r="I59" s="128"/>
      <c r="J59" s="57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</row>
    <row r="60" spans="1:45" x14ac:dyDescent="0.3">
      <c r="A60" s="7" t="s">
        <v>38</v>
      </c>
      <c r="B60" s="4" t="s">
        <v>26</v>
      </c>
      <c r="C60" s="92">
        <v>4</v>
      </c>
      <c r="D60" s="75">
        <f t="shared" si="0"/>
        <v>4.6948356807511742E-2</v>
      </c>
      <c r="E60" s="112"/>
      <c r="F60" s="109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</row>
    <row r="61" spans="1:45" x14ac:dyDescent="0.3">
      <c r="A61" s="7" t="s">
        <v>27</v>
      </c>
      <c r="B61" s="4" t="s">
        <v>28</v>
      </c>
      <c r="C61" s="92">
        <v>70.099999999999994</v>
      </c>
      <c r="D61" s="75">
        <f t="shared" si="0"/>
        <v>0.82276995305164324</v>
      </c>
      <c r="E61" s="112"/>
      <c r="F61" s="109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</row>
    <row r="62" spans="1:45" x14ac:dyDescent="0.3">
      <c r="A62" s="7" t="s">
        <v>64</v>
      </c>
      <c r="B62" s="4" t="s">
        <v>29</v>
      </c>
      <c r="C62" s="92">
        <v>0</v>
      </c>
      <c r="D62" s="75">
        <f t="shared" si="0"/>
        <v>0</v>
      </c>
      <c r="E62" s="112"/>
      <c r="F62" s="109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</row>
    <row r="63" spans="1:45" x14ac:dyDescent="0.3">
      <c r="A63" s="7" t="s">
        <v>65</v>
      </c>
      <c r="B63" s="4" t="s">
        <v>31</v>
      </c>
      <c r="C63" s="92">
        <v>0</v>
      </c>
      <c r="D63" s="75">
        <f t="shared" si="0"/>
        <v>0</v>
      </c>
      <c r="E63" s="112"/>
      <c r="F63" s="109"/>
      <c r="G63" s="128"/>
      <c r="H63" s="128"/>
      <c r="I63" s="128"/>
      <c r="J63" s="62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</row>
    <row r="64" spans="1:45" x14ac:dyDescent="0.3">
      <c r="A64" s="8" t="s">
        <v>35</v>
      </c>
      <c r="B64" s="12" t="s">
        <v>32</v>
      </c>
      <c r="C64" s="93">
        <v>0</v>
      </c>
      <c r="D64" s="76">
        <f t="shared" si="0"/>
        <v>0</v>
      </c>
      <c r="E64" s="113"/>
      <c r="F64" s="110"/>
      <c r="G64" s="128"/>
      <c r="H64" s="128"/>
      <c r="I64" s="128"/>
      <c r="J64" s="62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</row>
    <row r="65" spans="1:47" ht="15" thickBot="1" x14ac:dyDescent="0.35">
      <c r="A65" s="9" t="s">
        <v>129</v>
      </c>
      <c r="B65" s="13"/>
      <c r="C65" s="73">
        <f>SUM(C59:C64)</f>
        <v>85.199999999999989</v>
      </c>
      <c r="D65" s="77">
        <f>SUM(D59:D64)</f>
        <v>1</v>
      </c>
      <c r="E65" s="114"/>
      <c r="F65" s="115" t="s">
        <v>93</v>
      </c>
      <c r="G65" s="128"/>
      <c r="H65" s="128"/>
      <c r="I65" s="128"/>
      <c r="J65" s="61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</row>
    <row r="66" spans="1:47" s="128" customFormat="1" x14ac:dyDescent="0.3">
      <c r="A66" s="56"/>
      <c r="B66" s="57"/>
      <c r="C66" s="58"/>
      <c r="E66" s="59"/>
      <c r="F66" s="60"/>
      <c r="G66" s="53"/>
      <c r="J66" s="61"/>
    </row>
    <row r="67" spans="1:47" s="128" customFormat="1" ht="18" x14ac:dyDescent="0.35">
      <c r="A67" s="96" t="s">
        <v>120</v>
      </c>
      <c r="B67" s="57"/>
      <c r="C67" s="58"/>
      <c r="E67" s="59"/>
      <c r="F67" s="60"/>
      <c r="G67" s="53"/>
      <c r="J67" s="61"/>
    </row>
    <row r="68" spans="1:47" s="128" customFormat="1" ht="15" thickBot="1" x14ac:dyDescent="0.35">
      <c r="A68" s="56"/>
      <c r="B68" s="57"/>
      <c r="E68" s="59"/>
      <c r="F68" s="52"/>
      <c r="G68" s="53"/>
      <c r="J68" s="62"/>
    </row>
    <row r="69" spans="1:47" x14ac:dyDescent="0.3">
      <c r="A69" s="85" t="s">
        <v>30</v>
      </c>
      <c r="B69" s="86" t="s">
        <v>18</v>
      </c>
      <c r="C69" s="88" t="s">
        <v>84</v>
      </c>
      <c r="D69" s="88" t="s">
        <v>69</v>
      </c>
      <c r="E69" s="88" t="s">
        <v>61</v>
      </c>
      <c r="F69" s="89" t="s">
        <v>73</v>
      </c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</row>
    <row r="70" spans="1:47" x14ac:dyDescent="0.3">
      <c r="A70" s="5" t="s">
        <v>63</v>
      </c>
      <c r="B70" s="4" t="s">
        <v>33</v>
      </c>
      <c r="C70" s="94">
        <v>0</v>
      </c>
      <c r="D70" s="75">
        <f t="shared" ref="D70:D75" si="1">C70/C$76</f>
        <v>0</v>
      </c>
      <c r="E70" s="112"/>
      <c r="F70" s="109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</row>
    <row r="71" spans="1:47" x14ac:dyDescent="0.3">
      <c r="A71" s="7" t="s">
        <v>38</v>
      </c>
      <c r="B71" s="4" t="s">
        <v>34</v>
      </c>
      <c r="C71" s="94">
        <v>4.0999999999999996</v>
      </c>
      <c r="D71" s="75">
        <f t="shared" si="1"/>
        <v>0.28711484593837538</v>
      </c>
      <c r="E71" s="112"/>
      <c r="F71" s="109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</row>
    <row r="72" spans="1:47" x14ac:dyDescent="0.3">
      <c r="A72" s="7" t="s">
        <v>27</v>
      </c>
      <c r="B72" s="4" t="s">
        <v>66</v>
      </c>
      <c r="C72" s="94">
        <v>7.8</v>
      </c>
      <c r="D72" s="75">
        <f t="shared" si="1"/>
        <v>0.54621848739495804</v>
      </c>
      <c r="E72" s="112"/>
      <c r="F72" s="109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</row>
    <row r="73" spans="1:47" x14ac:dyDescent="0.3">
      <c r="A73" s="7" t="s">
        <v>64</v>
      </c>
      <c r="B73" s="4" t="s">
        <v>0</v>
      </c>
      <c r="C73" s="94">
        <v>0</v>
      </c>
      <c r="D73" s="75">
        <f t="shared" si="1"/>
        <v>0</v>
      </c>
      <c r="E73" s="112"/>
      <c r="F73" s="109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</row>
    <row r="74" spans="1:47" x14ac:dyDescent="0.3">
      <c r="A74" s="7" t="s">
        <v>114</v>
      </c>
      <c r="B74" s="4" t="s">
        <v>67</v>
      </c>
      <c r="C74" s="94">
        <v>0</v>
      </c>
      <c r="D74" s="75">
        <f t="shared" si="1"/>
        <v>0</v>
      </c>
      <c r="E74" s="112"/>
      <c r="F74" s="109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</row>
    <row r="75" spans="1:47" x14ac:dyDescent="0.3">
      <c r="A75" s="8" t="s">
        <v>35</v>
      </c>
      <c r="B75" s="12" t="s">
        <v>68</v>
      </c>
      <c r="C75" s="95">
        <v>2.38</v>
      </c>
      <c r="D75" s="76">
        <f t="shared" si="1"/>
        <v>0.16666666666666669</v>
      </c>
      <c r="E75" s="113"/>
      <c r="F75" s="110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</row>
    <row r="76" spans="1:47" ht="15" thickBot="1" x14ac:dyDescent="0.35">
      <c r="A76" s="9" t="s">
        <v>126</v>
      </c>
      <c r="B76" s="13"/>
      <c r="C76" s="79">
        <f>SUM(C70:C75)</f>
        <v>14.279999999999998</v>
      </c>
      <c r="D76" s="80">
        <f>SUM(D70:D75)</f>
        <v>1.0000000000000002</v>
      </c>
      <c r="E76" s="114"/>
      <c r="F76" s="116" t="s">
        <v>92</v>
      </c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</row>
    <row r="77" spans="1:47" s="128" customFormat="1" x14ac:dyDescent="0.3">
      <c r="A77" s="56"/>
      <c r="D77" s="59"/>
      <c r="E77" s="59"/>
      <c r="F77" s="63"/>
    </row>
    <row r="78" spans="1:47" s="46" customFormat="1" ht="17.399999999999999" x14ac:dyDescent="0.3">
      <c r="A78" s="41" t="s">
        <v>70</v>
      </c>
    </row>
    <row r="79" spans="1:47" s="128" customFormat="1" ht="17.399999999999999" x14ac:dyDescent="0.3">
      <c r="A79" s="64"/>
    </row>
    <row r="80" spans="1:47" s="128" customFormat="1" ht="18" x14ac:dyDescent="0.35">
      <c r="A80" s="100" t="s">
        <v>119</v>
      </c>
    </row>
    <row r="81" spans="1:47" s="128" customFormat="1" ht="15" thickBot="1" x14ac:dyDescent="0.35"/>
    <row r="82" spans="1:47" s="2" customFormat="1" x14ac:dyDescent="0.3">
      <c r="A82" s="90" t="s">
        <v>71</v>
      </c>
      <c r="B82" s="86" t="s">
        <v>18</v>
      </c>
      <c r="C82" s="88" t="s">
        <v>84</v>
      </c>
      <c r="D82" s="88" t="s">
        <v>69</v>
      </c>
      <c r="E82" s="88" t="s">
        <v>61</v>
      </c>
      <c r="F82" s="91" t="s">
        <v>73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</row>
    <row r="83" spans="1:47" s="3" customFormat="1" x14ac:dyDescent="0.3">
      <c r="A83" s="17" t="s">
        <v>72</v>
      </c>
      <c r="B83" s="20" t="s">
        <v>75</v>
      </c>
      <c r="C83" s="92">
        <v>83.71</v>
      </c>
      <c r="D83" s="81"/>
      <c r="E83" s="112"/>
      <c r="F83" s="109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</row>
    <row r="84" spans="1:47" x14ac:dyDescent="0.3">
      <c r="A84" s="5" t="s">
        <v>74</v>
      </c>
      <c r="B84" s="4" t="s">
        <v>36</v>
      </c>
      <c r="C84" s="94">
        <v>0</v>
      </c>
      <c r="D84" s="75">
        <f>C84/C$91</f>
        <v>0</v>
      </c>
      <c r="E84" s="112"/>
      <c r="F84" s="109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</row>
    <row r="85" spans="1:47" x14ac:dyDescent="0.3">
      <c r="A85" s="5" t="s">
        <v>27</v>
      </c>
      <c r="B85" s="4" t="s">
        <v>37</v>
      </c>
      <c r="C85" s="94">
        <v>77.06</v>
      </c>
      <c r="D85" s="75">
        <f t="shared" ref="D85:D90" si="2">C85/C$91</f>
        <v>0.93101365228947697</v>
      </c>
      <c r="E85" s="112"/>
      <c r="F85" s="109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</row>
    <row r="86" spans="1:47" x14ac:dyDescent="0.3">
      <c r="A86" s="5" t="s">
        <v>38</v>
      </c>
      <c r="B86" s="4" t="s">
        <v>39</v>
      </c>
      <c r="C86" s="94">
        <v>3.5</v>
      </c>
      <c r="D86" s="75">
        <f t="shared" si="2"/>
        <v>4.22858523619669E-2</v>
      </c>
      <c r="E86" s="112"/>
      <c r="F86" s="109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</row>
    <row r="87" spans="1:47" x14ac:dyDescent="0.3">
      <c r="A87" s="5" t="s">
        <v>40</v>
      </c>
      <c r="B87" s="4" t="s">
        <v>41</v>
      </c>
      <c r="C87" s="94">
        <v>1.83</v>
      </c>
      <c r="D87" s="75">
        <f t="shared" si="2"/>
        <v>2.210945994925698E-2</v>
      </c>
      <c r="E87" s="112"/>
      <c r="F87" s="109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</row>
    <row r="88" spans="1:47" x14ac:dyDescent="0.3">
      <c r="A88" s="5" t="s">
        <v>64</v>
      </c>
      <c r="B88" s="4" t="s">
        <v>76</v>
      </c>
      <c r="C88" s="94">
        <v>0</v>
      </c>
      <c r="D88" s="75">
        <f t="shared" si="2"/>
        <v>0</v>
      </c>
      <c r="E88" s="112"/>
      <c r="F88" s="109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</row>
    <row r="89" spans="1:47" x14ac:dyDescent="0.3">
      <c r="A89" s="18" t="s">
        <v>35</v>
      </c>
      <c r="B89" s="12" t="s">
        <v>77</v>
      </c>
      <c r="C89" s="95">
        <v>0.38</v>
      </c>
      <c r="D89" s="76">
        <f t="shared" si="2"/>
        <v>4.5910353992992632E-3</v>
      </c>
      <c r="E89" s="113"/>
      <c r="F89" s="110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</row>
    <row r="90" spans="1:47" x14ac:dyDescent="0.3">
      <c r="A90" s="5" t="s">
        <v>108</v>
      </c>
      <c r="B90" s="4" t="s">
        <v>109</v>
      </c>
      <c r="C90" s="94">
        <f>C83-C91</f>
        <v>0.93999999999999773</v>
      </c>
      <c r="D90" s="122">
        <f t="shared" si="2"/>
        <v>1.1356771777213939E-2</v>
      </c>
      <c r="E90" s="112"/>
      <c r="F90" s="109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</row>
    <row r="91" spans="1:47" ht="15" thickBot="1" x14ac:dyDescent="0.35">
      <c r="A91" s="19" t="s">
        <v>125</v>
      </c>
      <c r="B91" s="16"/>
      <c r="C91" s="79">
        <f>SUM(C84:C89)</f>
        <v>82.77</v>
      </c>
      <c r="D91" s="80">
        <f>SUM(D84:D89)</f>
        <v>1</v>
      </c>
      <c r="E91" s="10"/>
      <c r="F91" s="116" t="s">
        <v>91</v>
      </c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</row>
    <row r="92" spans="1:47" s="128" customFormat="1" x14ac:dyDescent="0.3">
      <c r="A92" s="49"/>
      <c r="B92" s="48"/>
      <c r="C92" s="66"/>
      <c r="D92" s="67"/>
      <c r="E92" s="48"/>
      <c r="F92" s="48"/>
    </row>
    <row r="93" spans="1:47" s="128" customFormat="1" x14ac:dyDescent="0.3">
      <c r="A93" s="152"/>
      <c r="B93" s="152"/>
      <c r="C93" s="152"/>
      <c r="D93" s="152"/>
      <c r="E93" s="152"/>
      <c r="F93" s="152"/>
      <c r="G93" s="152"/>
      <c r="H93" s="152"/>
    </row>
    <row r="94" spans="1:47" s="44" customFormat="1" ht="17.399999999999999" x14ac:dyDescent="0.3">
      <c r="A94" s="181" t="s">
        <v>78</v>
      </c>
      <c r="B94" s="181"/>
      <c r="C94" s="181"/>
      <c r="D94" s="68"/>
      <c r="E94" s="68"/>
      <c r="F94" s="68"/>
      <c r="G94" s="68"/>
      <c r="H94" s="68"/>
    </row>
    <row r="95" spans="1:47" s="128" customFormat="1" ht="17.399999999999999" x14ac:dyDescent="0.3">
      <c r="A95" s="55"/>
      <c r="B95" s="71"/>
      <c r="C95" s="71"/>
      <c r="D95" s="71"/>
      <c r="E95" s="71"/>
      <c r="F95" s="71"/>
      <c r="G95" s="71"/>
      <c r="H95" s="71"/>
    </row>
    <row r="96" spans="1:47" s="128" customFormat="1" ht="18" x14ac:dyDescent="0.3">
      <c r="A96" s="99" t="s">
        <v>118</v>
      </c>
      <c r="B96" s="71"/>
      <c r="C96" s="71"/>
      <c r="D96" s="71"/>
      <c r="E96" s="71"/>
      <c r="F96" s="71"/>
      <c r="G96" s="71"/>
      <c r="H96" s="71"/>
    </row>
    <row r="97" spans="1:57" s="128" customFormat="1" ht="15" thickBot="1" x14ac:dyDescent="0.35">
      <c r="A97" s="71"/>
      <c r="B97" s="71"/>
      <c r="C97" s="71"/>
      <c r="D97" s="71"/>
    </row>
    <row r="98" spans="1:57" x14ac:dyDescent="0.3">
      <c r="A98" s="85" t="s">
        <v>83</v>
      </c>
      <c r="B98" s="86" t="s">
        <v>18</v>
      </c>
      <c r="C98" s="88" t="s">
        <v>84</v>
      </c>
      <c r="D98" s="88" t="s">
        <v>69</v>
      </c>
      <c r="E98" s="88" t="s">
        <v>60</v>
      </c>
      <c r="F98" s="91" t="s">
        <v>73</v>
      </c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</row>
    <row r="99" spans="1:57" x14ac:dyDescent="0.3">
      <c r="A99" s="5" t="s">
        <v>79</v>
      </c>
      <c r="B99" s="15" t="s">
        <v>19</v>
      </c>
      <c r="C99" s="78">
        <f>C44</f>
        <v>98.15</v>
      </c>
      <c r="D99" s="82"/>
      <c r="E99" s="112"/>
      <c r="F99" s="109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</row>
    <row r="100" spans="1:57" x14ac:dyDescent="0.3">
      <c r="A100" s="5" t="s">
        <v>80</v>
      </c>
      <c r="B100" s="4" t="s">
        <v>36</v>
      </c>
      <c r="C100" s="78">
        <v>0</v>
      </c>
      <c r="D100" s="75">
        <f>C100/C$107</f>
        <v>0</v>
      </c>
      <c r="E100" s="112"/>
      <c r="F100" s="109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</row>
    <row r="101" spans="1:57" x14ac:dyDescent="0.3">
      <c r="A101" s="5" t="s">
        <v>27</v>
      </c>
      <c r="B101" s="4" t="s">
        <v>37</v>
      </c>
      <c r="C101" s="78">
        <f>C85</f>
        <v>77.06</v>
      </c>
      <c r="D101" s="75">
        <f t="shared" ref="D101:D107" si="3">C101/C$107</f>
        <v>0.78059157212317665</v>
      </c>
      <c r="E101" s="112"/>
      <c r="F101" s="109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</row>
    <row r="102" spans="1:57" x14ac:dyDescent="0.3">
      <c r="A102" s="5" t="s">
        <v>81</v>
      </c>
      <c r="B102" s="22" t="s">
        <v>76</v>
      </c>
      <c r="C102" s="78">
        <f>C88</f>
        <v>0</v>
      </c>
      <c r="D102" s="75">
        <f t="shared" si="3"/>
        <v>0</v>
      </c>
      <c r="E102" s="112"/>
      <c r="F102" s="109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</row>
    <row r="103" spans="1:57" x14ac:dyDescent="0.3">
      <c r="A103" s="5" t="s">
        <v>38</v>
      </c>
      <c r="B103" s="4" t="s">
        <v>39</v>
      </c>
      <c r="C103" s="78">
        <v>3.5</v>
      </c>
      <c r="D103" s="75">
        <f t="shared" si="3"/>
        <v>3.5453808752025931E-2</v>
      </c>
      <c r="E103" s="112"/>
      <c r="F103" s="109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</row>
    <row r="104" spans="1:57" x14ac:dyDescent="0.3">
      <c r="A104" s="5" t="s">
        <v>40</v>
      </c>
      <c r="B104" s="4" t="s">
        <v>41</v>
      </c>
      <c r="C104" s="78">
        <v>1.1000000000000001</v>
      </c>
      <c r="D104" s="75">
        <f t="shared" si="3"/>
        <v>1.114262560777958E-2</v>
      </c>
      <c r="E104" s="112"/>
      <c r="F104" s="109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</row>
    <row r="105" spans="1:57" x14ac:dyDescent="0.3">
      <c r="A105" s="5" t="s">
        <v>43</v>
      </c>
      <c r="B105" s="4" t="s">
        <v>22</v>
      </c>
      <c r="C105" s="78">
        <f>C51</f>
        <v>14.3</v>
      </c>
      <c r="D105" s="75">
        <f t="shared" si="3"/>
        <v>0.14485413290113452</v>
      </c>
      <c r="E105" s="112"/>
      <c r="F105" s="109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</row>
    <row r="106" spans="1:57" x14ac:dyDescent="0.3">
      <c r="A106" s="5" t="s">
        <v>35</v>
      </c>
      <c r="B106" s="4" t="s">
        <v>42</v>
      </c>
      <c r="C106" s="78">
        <f>C89+C75</f>
        <v>2.76</v>
      </c>
      <c r="D106" s="75">
        <f t="shared" si="3"/>
        <v>2.7957860615883304E-2</v>
      </c>
      <c r="E106" s="112" t="s">
        <v>97</v>
      </c>
      <c r="F106" s="6" t="s">
        <v>98</v>
      </c>
      <c r="G106" s="70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</row>
    <row r="107" spans="1:57" x14ac:dyDescent="0.3">
      <c r="A107" s="21" t="s">
        <v>123</v>
      </c>
      <c r="B107" s="4"/>
      <c r="C107" s="78">
        <f>SUM(C100:C106)</f>
        <v>98.72</v>
      </c>
      <c r="D107" s="75">
        <f t="shared" si="3"/>
        <v>1</v>
      </c>
      <c r="E107" s="112"/>
      <c r="F107" s="6" t="s">
        <v>90</v>
      </c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</row>
    <row r="108" spans="1:57" ht="78" customHeight="1" thickBot="1" x14ac:dyDescent="0.35">
      <c r="A108" s="14" t="s">
        <v>82</v>
      </c>
      <c r="B108" s="121" t="s">
        <v>44</v>
      </c>
      <c r="C108" s="79">
        <f>C99-C107</f>
        <v>-0.56999999999999318</v>
      </c>
      <c r="D108" s="83">
        <f>C108/C$99</f>
        <v>-5.8074375955169955E-3</v>
      </c>
      <c r="E108" s="114"/>
      <c r="F108" s="11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</row>
    <row r="109" spans="1:57" s="128" customFormat="1" ht="16.5" customHeight="1" x14ac:dyDescent="0.3">
      <c r="A109" s="48"/>
      <c r="B109" s="48"/>
      <c r="C109" s="66"/>
      <c r="D109" s="70"/>
      <c r="E109" s="48"/>
      <c r="F109" s="48"/>
    </row>
    <row r="110" spans="1:57" s="128" customFormat="1" ht="15" thickBot="1" x14ac:dyDescent="0.35"/>
    <row r="111" spans="1:57" x14ac:dyDescent="0.3">
      <c r="A111" s="85" t="s">
        <v>99</v>
      </c>
      <c r="B111" s="88" t="s">
        <v>102</v>
      </c>
      <c r="C111" s="89" t="s">
        <v>73</v>
      </c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</row>
    <row r="112" spans="1:57" x14ac:dyDescent="0.3">
      <c r="A112" s="25" t="s">
        <v>100</v>
      </c>
      <c r="B112" s="26">
        <f>(C121-(C121-C61))/C121</f>
        <v>0.84712990936555865</v>
      </c>
      <c r="C112" s="27" t="s">
        <v>112</v>
      </c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</row>
    <row r="113" spans="1:51" ht="15" thickBot="1" x14ac:dyDescent="0.35">
      <c r="A113" s="28" t="s">
        <v>101</v>
      </c>
      <c r="B113" s="29">
        <f>(C101-C61)/(C62+C63+C59)</f>
        <v>0.62702702702702773</v>
      </c>
      <c r="C113" s="30" t="s">
        <v>113</v>
      </c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</row>
    <row r="114" spans="1:51" s="128" customFormat="1" x14ac:dyDescent="0.3"/>
    <row r="115" spans="1:51" s="128" customFormat="1" x14ac:dyDescent="0.3"/>
    <row r="116" spans="1:51" s="46" customFormat="1" ht="17.399999999999999" x14ac:dyDescent="0.3">
      <c r="A116" s="45" t="s">
        <v>104</v>
      </c>
    </row>
    <row r="117" spans="1:51" s="128" customFormat="1" x14ac:dyDescent="0.3"/>
    <row r="118" spans="1:51" s="128" customFormat="1" ht="18" x14ac:dyDescent="0.35">
      <c r="A118" s="100" t="s">
        <v>124</v>
      </c>
    </row>
    <row r="119" spans="1:51" s="128" customFormat="1" ht="15" thickBot="1" x14ac:dyDescent="0.35"/>
    <row r="120" spans="1:51" x14ac:dyDescent="0.3">
      <c r="A120" s="85" t="s">
        <v>85</v>
      </c>
      <c r="B120" s="86" t="s">
        <v>18</v>
      </c>
      <c r="C120" s="88" t="s">
        <v>84</v>
      </c>
      <c r="D120" s="88" t="s">
        <v>69</v>
      </c>
      <c r="E120" s="88" t="s">
        <v>60</v>
      </c>
      <c r="F120" s="91" t="s">
        <v>73</v>
      </c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</row>
    <row r="121" spans="1:51" x14ac:dyDescent="0.3">
      <c r="A121" s="5" t="s">
        <v>86</v>
      </c>
      <c r="B121" s="15" t="s">
        <v>87</v>
      </c>
      <c r="C121" s="78">
        <f>C44-C71-C72-C86-C73-C70</f>
        <v>82.750000000000014</v>
      </c>
      <c r="E121" s="112"/>
      <c r="F121" s="6" t="s">
        <v>111</v>
      </c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</row>
    <row r="122" spans="1:51" x14ac:dyDescent="0.3">
      <c r="A122" s="5" t="s">
        <v>27</v>
      </c>
      <c r="B122" s="150" t="s">
        <v>37</v>
      </c>
      <c r="C122" s="78">
        <f>C101</f>
        <v>77.06</v>
      </c>
      <c r="D122" s="123">
        <f>C122/C$127</f>
        <v>0.94136330320058637</v>
      </c>
      <c r="E122" s="112"/>
      <c r="F122" s="6"/>
      <c r="G122" s="72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</row>
    <row r="123" spans="1:51" x14ac:dyDescent="0.3">
      <c r="A123" s="5" t="s">
        <v>81</v>
      </c>
      <c r="B123" s="4" t="s">
        <v>88</v>
      </c>
      <c r="C123" s="78">
        <f>C102+C62</f>
        <v>0</v>
      </c>
      <c r="D123" s="124">
        <f>C123/C$127</f>
        <v>0</v>
      </c>
      <c r="E123" s="112"/>
      <c r="F123" s="6" t="s">
        <v>89</v>
      </c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</row>
    <row r="124" spans="1:51" x14ac:dyDescent="0.3">
      <c r="A124" s="5" t="s">
        <v>40</v>
      </c>
      <c r="B124" s="4" t="s">
        <v>41</v>
      </c>
      <c r="C124" s="78">
        <f>C104</f>
        <v>1.1000000000000001</v>
      </c>
      <c r="D124" s="124">
        <f>C124/C$127</f>
        <v>1.3437576349865626E-2</v>
      </c>
      <c r="E124" s="112"/>
      <c r="F124" s="6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</row>
    <row r="125" spans="1:51" x14ac:dyDescent="0.3">
      <c r="A125" s="5" t="s">
        <v>35</v>
      </c>
      <c r="B125" s="4" t="s">
        <v>42</v>
      </c>
      <c r="C125" s="78">
        <f>C106</f>
        <v>2.76</v>
      </c>
      <c r="D125" s="124">
        <f>C125/C$127</f>
        <v>3.3716100659662837E-2</v>
      </c>
      <c r="E125" s="112"/>
      <c r="F125" s="6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</row>
    <row r="126" spans="1:51" x14ac:dyDescent="0.3">
      <c r="A126" s="5" t="s">
        <v>110</v>
      </c>
      <c r="B126" s="4" t="s">
        <v>109</v>
      </c>
      <c r="C126" s="78">
        <f>C90</f>
        <v>0.93999999999999773</v>
      </c>
      <c r="D126" s="1"/>
      <c r="E126" s="112"/>
      <c r="F126" s="6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</row>
    <row r="127" spans="1:51" ht="15" thickBot="1" x14ac:dyDescent="0.35">
      <c r="A127" s="19" t="s">
        <v>130</v>
      </c>
      <c r="B127" s="16"/>
      <c r="C127" s="79">
        <f>SUM(C122:C126)</f>
        <v>81.86</v>
      </c>
      <c r="D127" s="84"/>
      <c r="E127" s="114"/>
      <c r="F127" s="11" t="s">
        <v>131</v>
      </c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</row>
    <row r="128" spans="1:51" s="128" customFormat="1" x14ac:dyDescent="0.3"/>
    <row r="129" spans="1:1" s="128" customFormat="1" x14ac:dyDescent="0.3"/>
    <row r="130" spans="1:1" s="128" customFormat="1" x14ac:dyDescent="0.3"/>
    <row r="131" spans="1:1" s="128" customFormat="1" ht="21" x14ac:dyDescent="0.4">
      <c r="A131" s="101" t="s">
        <v>106</v>
      </c>
    </row>
    <row r="132" spans="1:1" s="128" customFormat="1" x14ac:dyDescent="0.3"/>
    <row r="133" spans="1:1" s="128" customFormat="1" x14ac:dyDescent="0.3"/>
    <row r="134" spans="1:1" s="128" customFormat="1" x14ac:dyDescent="0.3"/>
    <row r="135" spans="1:1" s="128" customFormat="1" x14ac:dyDescent="0.3"/>
    <row r="136" spans="1:1" s="128" customFormat="1" x14ac:dyDescent="0.3"/>
    <row r="137" spans="1:1" s="128" customFormat="1" x14ac:dyDescent="0.3"/>
    <row r="138" spans="1:1" s="128" customFormat="1" x14ac:dyDescent="0.3"/>
    <row r="139" spans="1:1" s="128" customFormat="1" x14ac:dyDescent="0.3"/>
    <row r="140" spans="1:1" s="128" customFormat="1" x14ac:dyDescent="0.3"/>
    <row r="141" spans="1:1" s="128" customFormat="1" x14ac:dyDescent="0.3"/>
    <row r="142" spans="1:1" s="128" customFormat="1" x14ac:dyDescent="0.3"/>
    <row r="143" spans="1:1" s="128" customFormat="1" x14ac:dyDescent="0.3"/>
    <row r="144" spans="1:1" s="128" customFormat="1" x14ac:dyDescent="0.3"/>
    <row r="145" s="128" customFormat="1" x14ac:dyDescent="0.3"/>
    <row r="146" s="128" customFormat="1" x14ac:dyDescent="0.3"/>
    <row r="147" s="128" customFormat="1" x14ac:dyDescent="0.3"/>
    <row r="148" s="128" customFormat="1" x14ac:dyDescent="0.3"/>
    <row r="149" s="128" customFormat="1" x14ac:dyDescent="0.3"/>
    <row r="150" s="128" customFormat="1" x14ac:dyDescent="0.3"/>
    <row r="151" s="128" customFormat="1" x14ac:dyDescent="0.3"/>
    <row r="152" s="128" customFormat="1" x14ac:dyDescent="0.3"/>
    <row r="153" s="128" customFormat="1" x14ac:dyDescent="0.3"/>
    <row r="154" s="128" customFormat="1" x14ac:dyDescent="0.3"/>
    <row r="155" s="128" customFormat="1" x14ac:dyDescent="0.3"/>
    <row r="156" s="128" customFormat="1" x14ac:dyDescent="0.3"/>
    <row r="157" s="128" customFormat="1" x14ac:dyDescent="0.3"/>
    <row r="158" s="128" customFormat="1" x14ac:dyDescent="0.3"/>
    <row r="159" s="128" customFormat="1" x14ac:dyDescent="0.3"/>
    <row r="160" s="128" customFormat="1" x14ac:dyDescent="0.3"/>
    <row r="161" s="128" customFormat="1" x14ac:dyDescent="0.3"/>
    <row r="162" s="128" customFormat="1" x14ac:dyDescent="0.3"/>
    <row r="163" s="128" customFormat="1" x14ac:dyDescent="0.3"/>
    <row r="164" s="128" customFormat="1" x14ac:dyDescent="0.3"/>
    <row r="165" s="128" customFormat="1" x14ac:dyDescent="0.3"/>
    <row r="166" s="128" customFormat="1" x14ac:dyDescent="0.3"/>
    <row r="167" s="128" customFormat="1" x14ac:dyDescent="0.3"/>
    <row r="168" s="128" customFormat="1" x14ac:dyDescent="0.3"/>
    <row r="169" s="128" customFormat="1" x14ac:dyDescent="0.3"/>
    <row r="170" s="128" customFormat="1" x14ac:dyDescent="0.3"/>
    <row r="171" s="128" customFormat="1" x14ac:dyDescent="0.3"/>
    <row r="172" s="128" customFormat="1" x14ac:dyDescent="0.3"/>
    <row r="173" s="128" customFormat="1" x14ac:dyDescent="0.3"/>
    <row r="174" s="128" customFormat="1" x14ac:dyDescent="0.3"/>
    <row r="175" s="128" customFormat="1" x14ac:dyDescent="0.3"/>
    <row r="176" s="128" customFormat="1" x14ac:dyDescent="0.3"/>
    <row r="177" s="128" customFormat="1" x14ac:dyDescent="0.3"/>
    <row r="178" s="128" customFormat="1" x14ac:dyDescent="0.3"/>
    <row r="179" s="128" customFormat="1" x14ac:dyDescent="0.3"/>
    <row r="180" s="128" customFormat="1" x14ac:dyDescent="0.3"/>
    <row r="181" s="128" customFormat="1" x14ac:dyDescent="0.3"/>
    <row r="182" s="128" customFormat="1" x14ac:dyDescent="0.3"/>
    <row r="183" s="128" customFormat="1" x14ac:dyDescent="0.3"/>
    <row r="184" s="128" customFormat="1" x14ac:dyDescent="0.3"/>
    <row r="185" s="128" customFormat="1" x14ac:dyDescent="0.3"/>
    <row r="186" s="128" customFormat="1" x14ac:dyDescent="0.3"/>
    <row r="187" s="128" customFormat="1" x14ac:dyDescent="0.3"/>
    <row r="188" s="128" customFormat="1" x14ac:dyDescent="0.3"/>
    <row r="189" s="128" customFormat="1" x14ac:dyDescent="0.3"/>
    <row r="190" s="128" customFormat="1" x14ac:dyDescent="0.3"/>
    <row r="191" s="128" customFormat="1" x14ac:dyDescent="0.3"/>
    <row r="192" s="128" customFormat="1" x14ac:dyDescent="0.3"/>
    <row r="193" s="128" customFormat="1" x14ac:dyDescent="0.3"/>
    <row r="194" s="128" customFormat="1" x14ac:dyDescent="0.3"/>
    <row r="195" s="128" customFormat="1" x14ac:dyDescent="0.3"/>
    <row r="196" s="128" customFormat="1" x14ac:dyDescent="0.3"/>
    <row r="197" s="128" customFormat="1" x14ac:dyDescent="0.3"/>
    <row r="198" s="128" customFormat="1" x14ac:dyDescent="0.3"/>
    <row r="199" s="128" customFormat="1" x14ac:dyDescent="0.3"/>
    <row r="200" s="128" customFormat="1" x14ac:dyDescent="0.3"/>
    <row r="201" s="128" customFormat="1" x14ac:dyDescent="0.3"/>
    <row r="202" s="128" customFormat="1" x14ac:dyDescent="0.3"/>
    <row r="203" s="128" customFormat="1" x14ac:dyDescent="0.3"/>
    <row r="204" s="128" customFormat="1" x14ac:dyDescent="0.3"/>
    <row r="205" s="128" customFormat="1" x14ac:dyDescent="0.3"/>
    <row r="206" s="128" customFormat="1" x14ac:dyDescent="0.3"/>
    <row r="207" s="128" customFormat="1" x14ac:dyDescent="0.3"/>
    <row r="208" s="128" customFormat="1" x14ac:dyDescent="0.3"/>
    <row r="209" s="128" customFormat="1" x14ac:dyDescent="0.3"/>
    <row r="210" s="128" customFormat="1" x14ac:dyDescent="0.3"/>
    <row r="211" s="128" customFormat="1" x14ac:dyDescent="0.3"/>
    <row r="212" s="128" customFormat="1" x14ac:dyDescent="0.3"/>
    <row r="213" s="128" customFormat="1" x14ac:dyDescent="0.3"/>
    <row r="214" s="128" customFormat="1" x14ac:dyDescent="0.3"/>
    <row r="215" s="128" customFormat="1" x14ac:dyDescent="0.3"/>
    <row r="216" s="128" customFormat="1" x14ac:dyDescent="0.3"/>
    <row r="217" s="128" customFormat="1" x14ac:dyDescent="0.3"/>
    <row r="218" s="128" customFormat="1" x14ac:dyDescent="0.3"/>
    <row r="219" s="128" customFormat="1" x14ac:dyDescent="0.3"/>
    <row r="220" s="128" customFormat="1" x14ac:dyDescent="0.3"/>
    <row r="221" s="128" customFormat="1" x14ac:dyDescent="0.3"/>
    <row r="222" s="128" customFormat="1" x14ac:dyDescent="0.3"/>
    <row r="223" s="128" customFormat="1" x14ac:dyDescent="0.3"/>
    <row r="224" s="128" customFormat="1" x14ac:dyDescent="0.3"/>
    <row r="225" s="128" customFormat="1" x14ac:dyDescent="0.3"/>
    <row r="226" s="128" customFormat="1" x14ac:dyDescent="0.3"/>
    <row r="227" s="128" customFormat="1" x14ac:dyDescent="0.3"/>
    <row r="228" s="128" customFormat="1" x14ac:dyDescent="0.3"/>
    <row r="229" s="128" customFormat="1" x14ac:dyDescent="0.3"/>
    <row r="230" s="128" customFormat="1" x14ac:dyDescent="0.3"/>
    <row r="231" s="128" customFormat="1" x14ac:dyDescent="0.3"/>
    <row r="232" s="128" customFormat="1" x14ac:dyDescent="0.3"/>
    <row r="233" s="128" customFormat="1" x14ac:dyDescent="0.3"/>
    <row r="234" s="128" customFormat="1" x14ac:dyDescent="0.3"/>
    <row r="235" s="128" customFormat="1" x14ac:dyDescent="0.3"/>
    <row r="236" s="128" customFormat="1" x14ac:dyDescent="0.3"/>
    <row r="237" s="128" customFormat="1" x14ac:dyDescent="0.3"/>
    <row r="238" s="128" customFormat="1" x14ac:dyDescent="0.3"/>
    <row r="239" s="128" customFormat="1" x14ac:dyDescent="0.3"/>
    <row r="240" s="128" customFormat="1" x14ac:dyDescent="0.3"/>
    <row r="241" s="128" customFormat="1" x14ac:dyDescent="0.3"/>
    <row r="242" s="128" customFormat="1" x14ac:dyDescent="0.3"/>
    <row r="243" s="128" customFormat="1" x14ac:dyDescent="0.3"/>
    <row r="244" s="128" customFormat="1" x14ac:dyDescent="0.3"/>
    <row r="245" s="128" customFormat="1" x14ac:dyDescent="0.3"/>
    <row r="246" s="128" customFormat="1" x14ac:dyDescent="0.3"/>
    <row r="247" s="128" customFormat="1" x14ac:dyDescent="0.3"/>
    <row r="248" s="128" customFormat="1" x14ac:dyDescent="0.3"/>
    <row r="249" s="128" customFormat="1" x14ac:dyDescent="0.3"/>
    <row r="250" s="128" customFormat="1" x14ac:dyDescent="0.3"/>
    <row r="251" s="128" customFormat="1" x14ac:dyDescent="0.3"/>
    <row r="252" s="128" customFormat="1" x14ac:dyDescent="0.3"/>
  </sheetData>
  <mergeCells count="51">
    <mergeCell ref="A2:B2"/>
    <mergeCell ref="A3:B3"/>
    <mergeCell ref="A11:A12"/>
    <mergeCell ref="B11:E12"/>
    <mergeCell ref="A14:B14"/>
    <mergeCell ref="D14:E14"/>
    <mergeCell ref="A15:B15"/>
    <mergeCell ref="D15:E15"/>
    <mergeCell ref="A22:B22"/>
    <mergeCell ref="D22:E22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E21"/>
    <mergeCell ref="A23:B23"/>
    <mergeCell ref="D23:E23"/>
    <mergeCell ref="A24:B24"/>
    <mergeCell ref="D24:E24"/>
    <mergeCell ref="A25:B25"/>
    <mergeCell ref="D25:E25"/>
    <mergeCell ref="A32:B32"/>
    <mergeCell ref="D32:E32"/>
    <mergeCell ref="A26:B26"/>
    <mergeCell ref="D26:E26"/>
    <mergeCell ref="A27:B27"/>
    <mergeCell ref="D27:E27"/>
    <mergeCell ref="A28:B28"/>
    <mergeCell ref="D28:E28"/>
    <mergeCell ref="A29:B29"/>
    <mergeCell ref="D29:E29"/>
    <mergeCell ref="A30:E30"/>
    <mergeCell ref="A31:B31"/>
    <mergeCell ref="D31:E31"/>
    <mergeCell ref="A36:B36"/>
    <mergeCell ref="D36:E36"/>
    <mergeCell ref="A93:H93"/>
    <mergeCell ref="A94:C94"/>
    <mergeCell ref="A33:B33"/>
    <mergeCell ref="D33:E33"/>
    <mergeCell ref="A34:B34"/>
    <mergeCell ref="D34:E34"/>
    <mergeCell ref="A35:B35"/>
    <mergeCell ref="D35:E35"/>
    <mergeCell ref="A56:B5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471D58B63CF640A1ECFF0FF35D398B" ma:contentTypeVersion="13" ma:contentTypeDescription="Een nieuw document maken." ma:contentTypeScope="" ma:versionID="28060cc7654dfcad66146fcf5159df59">
  <xsd:schema xmlns:xsd="http://www.w3.org/2001/XMLSchema" xmlns:xs="http://www.w3.org/2001/XMLSchema" xmlns:p="http://schemas.microsoft.com/office/2006/metadata/properties" xmlns:ns2="504d4174-fa8d-47f5-8a0e-d396d4b6b562" xmlns:ns3="9a3919d5-638c-406f-92ec-664ce7370af5" targetNamespace="http://schemas.microsoft.com/office/2006/metadata/properties" ma:root="true" ma:fieldsID="74d16d240dbb44a6e8b76c1782fd9cbd" ns2:_="" ns3:_="">
    <xsd:import namespace="504d4174-fa8d-47f5-8a0e-d396d4b6b562"/>
    <xsd:import namespace="9a3919d5-638c-406f-92ec-664ce7370a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d4174-fa8d-47f5-8a0e-d396d4b6b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919d5-638c-406f-92ec-664ce7370af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E30106-6BC6-47AA-8B31-A0F063A0F1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B398A4-D0B9-4D3E-B58B-B5E4F42B6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d4174-fa8d-47f5-8a0e-d396d4b6b562"/>
    <ds:schemaRef ds:uri="9a3919d5-638c-406f-92ec-664ce7370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D5CAE4-8DE6-4391-B91B-C1C1C091BA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Form to fill in</vt:lpstr>
      <vt:lpstr>Example</vt:lpstr>
      <vt:lpstr>Example!_Ref75092752</vt:lpstr>
      <vt:lpstr>'Form to fill in'!_Ref75092752</vt:lpstr>
      <vt:lpstr>'Form to fill in'!Afdrukbereik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Barreiro</dc:creator>
  <cp:lastModifiedBy>Maartje Knaap</cp:lastModifiedBy>
  <cp:lastPrinted>2021-07-06T14:47:02Z</cp:lastPrinted>
  <dcterms:created xsi:type="dcterms:W3CDTF">2021-06-23T06:55:03Z</dcterms:created>
  <dcterms:modified xsi:type="dcterms:W3CDTF">2021-07-13T10:15:41Z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0x0101009A471D58B63CF640A1ECFF0FF35D398B</vt:lpwstr>
  </property>
</Properties>
</file>